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bookViews>
  <sheets>
    <sheet name="绩效得分表" sheetId="4" r:id="rId1"/>
    <sheet name="目标表" sheetId="5" r:id="rId2"/>
    <sheet name="Sheet2" sheetId="6" r:id="rId3"/>
    <sheet name="简表" sheetId="9" r:id="rId4"/>
  </sheets>
  <calcPr calcId="144525"/>
</workbook>
</file>

<file path=xl/sharedStrings.xml><?xml version="1.0" encoding="utf-8"?>
<sst xmlns="http://schemas.openxmlformats.org/spreadsheetml/2006/main" count="355" uniqueCount="258">
  <si>
    <t>附件一：绩效评价得分表</t>
  </si>
  <si>
    <t>“计划生育家庭奖励项目”项目绩效评价得分表</t>
  </si>
  <si>
    <t>一级指标</t>
  </si>
  <si>
    <t>分值</t>
  </si>
  <si>
    <t>二级指标</t>
  </si>
  <si>
    <t>三级指标</t>
  </si>
  <si>
    <t>指标解释</t>
  </si>
  <si>
    <t>指标说明</t>
  </si>
  <si>
    <t>评分标准及评分规则</t>
  </si>
  <si>
    <t>指标值</t>
  </si>
  <si>
    <t>评价得分</t>
  </si>
  <si>
    <t>决策</t>
  </si>
  <si>
    <t>项目立项</t>
  </si>
  <si>
    <t>立项依据充分性</t>
  </si>
  <si>
    <t>项目立项是否符合法律法规、相关政策、发展规划以及部门职责，用以反映和考核项目立项依据情况。</t>
  </si>
  <si>
    <t>评价要点：</t>
  </si>
  <si>
    <t>①②③④⑤各占1/5权重分，符合对应要素得相应权重分。</t>
  </si>
  <si>
    <t>①项目立项是否符合国家法律法规、国民经济发展规划和相关政策；</t>
  </si>
  <si>
    <t>符合</t>
  </si>
  <si>
    <t>②项目立项是否符合行业发展规划和政策要求；</t>
  </si>
  <si>
    <t>③项目立项是否与部门职责范围相符，属于部门履职所需；</t>
  </si>
  <si>
    <t>与部门职责相符</t>
  </si>
  <si>
    <t>④项目是否属于公共财政支持范围，是否符合中央、地方事权支出责任划分原则；</t>
  </si>
  <si>
    <t>属于公共财政支持范围，符合责任划分原则</t>
  </si>
  <si>
    <t>⑤项目是否与相关部门同类项目或部门内部相关项目重复。</t>
  </si>
  <si>
    <t>不重复</t>
  </si>
  <si>
    <t>立项程序规范性</t>
  </si>
  <si>
    <t>项目申请、设立过程是否符合相关要求，用以反映和考核项目立项的规范情况。</t>
  </si>
  <si>
    <t>①②③各占1/3权重分，符合对应要素得相应权重分。</t>
  </si>
  <si>
    <t>①项目是否按照规定的程序申请设立；</t>
  </si>
  <si>
    <t>按规定程序申请设立</t>
  </si>
  <si>
    <t>②审批文件、材料是否符合相关要求；</t>
  </si>
  <si>
    <t>符合相关要求</t>
  </si>
  <si>
    <t>③事前是否已经过必要的可行性研究、专家论证、风险评估、绩效评估、集体决策。</t>
  </si>
  <si>
    <t>属于国家政策性补助</t>
  </si>
  <si>
    <t>项目目标</t>
  </si>
  <si>
    <t>绩效目标</t>
  </si>
  <si>
    <t>项目所设定的绩效目标是否依据充分，是否符合客观实际，用以反映和考核项目绩效目标与项目实施的相符情况。</t>
  </si>
  <si>
    <t>①②③④各占1/4权重分，符合对应要素得相应权重分。</t>
  </si>
  <si>
    <t>①项目是否有绩效目标；</t>
  </si>
  <si>
    <t>有绩效目标</t>
  </si>
  <si>
    <t>②项目绩效目标与实际工作内容是否具有相关性；</t>
  </si>
  <si>
    <t>相关</t>
  </si>
  <si>
    <t>③项目预期产出效益和效果是否符合正常的业绩水平；</t>
  </si>
  <si>
    <t>④是否与预算确定的项目投资额或资金量相匹配。</t>
  </si>
  <si>
    <t>目标与投资额相匹配</t>
  </si>
  <si>
    <t>绩效指标</t>
  </si>
  <si>
    <t>依据绩效目标设定的绩效指标是否清晰、细化、可衡量等，用以反映和考核项目绩效目标的明细化情况。</t>
  </si>
  <si>
    <t>①是否将项目绩效目标细化分解为具体的绩效指标；</t>
  </si>
  <si>
    <t>有具体的绩效指标</t>
  </si>
  <si>
    <t>②是否通过清晰、可衡量的指标值予以体现；</t>
  </si>
  <si>
    <t>绩效目标表中数量指标独生子女父母奖励人数3434人、农村城镇部分计划生育家庭奖励扶助人数3258人，根据2022年汇总人数来看，前半年补助总人数3645人，设置的数量指标合计远远大于统计数，指标设置偏离，扣1分</t>
  </si>
  <si>
    <t>③是否与项目目标任务数或计划数相对应。</t>
  </si>
  <si>
    <t>相对应</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</si>
  <si>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</si>
  <si>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</si>
  <si>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</si>
  <si>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</si>
  <si>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②预算内容与项目内容是否匹配；</t>
  </si>
  <si>
    <t>内容匹配</t>
  </si>
  <si>
    <t>③预算额度测算依据是否充分，是否按照标准编制；</t>
  </si>
  <si>
    <t>④预算确定的项目投资额或资金量是否与工作任务相匹配。</t>
  </si>
  <si>
    <t>投资额与工作任务相匹配</t>
  </si>
  <si>
    <t>资金分配合理性</t>
  </si>
  <si>
    <t>项目预算资金分配是否有测算依据，与补助单位或地方实际是否相适应，用以反映和考核项目预算资金分配的科学性、合理性情况。</t>
  </si>
  <si>
    <t>①②各占1/2权重分，符合对应要素得相应权重分。</t>
  </si>
  <si>
    <t>①预算资金分配依据是否充分；</t>
  </si>
  <si>
    <t>分配依据充分</t>
  </si>
  <si>
    <t>②资金分配额度是否合理，与项目单位或地方实际是否相适应。</t>
  </si>
  <si>
    <t>相适应</t>
  </si>
  <si>
    <t>过程</t>
  </si>
  <si>
    <t>资金管理</t>
  </si>
  <si>
    <t>资金到位率</t>
  </si>
  <si>
    <t>实际到位资金与预算资金的比率，用以反映和考核资金落实情况对项目实施的总体保障程度。</t>
  </si>
  <si>
    <t>资金到位率=（实际到位资金/预算资金）×100%。</t>
  </si>
  <si>
    <t>①资金到位率≥90%，得指标分值的100%；②80%≦资金到位率＜90%，得指标分值的80%；③60%≦资金到位率＜80%，得指标分值的50%；④资金到位率＜60%，不得分。</t>
  </si>
  <si>
    <t>中央173.6、省54.19、县预算资金414.51共计642.30万元，实际收到295.778万元（包括中央173.6，省54.19、县级67.99）资金到位率295.778/642.30=46.05%；本级67.99/414.51=16.4%。小于60%，不得分</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</si>
  <si>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</si>
  <si>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</si>
  <si>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</si>
  <si>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</si>
  <si>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</si>
  <si>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①预算执行率≥90%，得指标分值的100%；②80%≦预算执行率＜90%，得指标分值的80%；③60%≦预算执行率＜80%，得指标分值的50%；④预算执行率＜60%，不得分。</t>
  </si>
  <si>
    <t>本级实际到位资金67.99万元，用于支付项目资金66.528万元，预算执行率98.82%</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</si>
  <si>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</si>
  <si>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</si>
  <si>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</si>
  <si>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</si>
  <si>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</si>
  <si>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有完整的审批程序和手续</t>
  </si>
  <si>
    <t>③是否符合项目预算批复规定的用途；</t>
  </si>
  <si>
    <t>④是否存在截留、挤占、挪用、虚列支出等情况。</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</si>
  <si>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</si>
  <si>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</si>
  <si>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</si>
  <si>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</si>
  <si>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制订有相应的财务和业务管理制度</t>
  </si>
  <si>
    <t>②财务和业务管理制度是否合法、合规、完整。</t>
  </si>
  <si>
    <t>制度合法合规完整</t>
  </si>
  <si>
    <t>制度执行有效性</t>
  </si>
  <si>
    <t>项目实施是否符合相关管理规定，用以反映和考核相关管理制度的有效执行情况。</t>
  </si>
  <si>
    <t xml:space="preserve">评价要点：                                                  ①是否遵守相关法律法规和相关管理规定；             </t>
  </si>
  <si>
    <t>②项目资金支付审批程序等资料内容要素是否齐全并及时归档</t>
  </si>
  <si>
    <t>齐全</t>
  </si>
  <si>
    <t>③符合对象的申请资料是否完整</t>
  </si>
  <si>
    <t>部分奖扶对象申报表存在无填表人签字，无申请人签字并按手印，部分县卫健委审核确认只有公章无意见和日期，审批资料不完整，扣2分</t>
  </si>
  <si>
    <t>④项目资金是否按规定全额支付</t>
  </si>
  <si>
    <t>根据（国人发〔2004〕36号）规定，奖励扶助金以年为单位，一年发放两次。该项目在2022年7月份发放半年奖扶资金，还有半年尚未发放，扣2分</t>
  </si>
  <si>
    <t>产出</t>
  </si>
  <si>
    <t>产出数量</t>
  </si>
  <si>
    <t>奖扶人数</t>
  </si>
  <si>
    <t>考核享受奖扶人数情况</t>
  </si>
  <si>
    <t>核查享受奖扶人数以及是否按标准1080元/人/年发放</t>
  </si>
  <si>
    <t>符合要求的满分，否则按比例扣分。</t>
  </si>
  <si>
    <t>实际享受奖扶人数3102人*1080，发半年</t>
  </si>
  <si>
    <t>提三人数</t>
  </si>
  <si>
    <t>考核享受提三人数情况</t>
  </si>
  <si>
    <t>核查享受提前三年奖扶人数以及是否按标准1080元/人/年</t>
  </si>
  <si>
    <t>实际享受提三奖励扶助人数435人*1080，发半年</t>
  </si>
  <si>
    <t>特扶伤残人数</t>
  </si>
  <si>
    <t>考核享受特扶伤残人数情况</t>
  </si>
  <si>
    <t>核查享受特扶（独生子女伤残）人数以及是否按标准460*3元/人/月</t>
  </si>
  <si>
    <t>独生子女伤残27人，标准1380元/月，发半年</t>
  </si>
  <si>
    <t>特扶死亡人数</t>
  </si>
  <si>
    <t>考核享受特扶死亡人数情况</t>
  </si>
  <si>
    <t>核查享受特扶（独生子女死亡）人数以及是否按标准590*3元/人/月</t>
  </si>
  <si>
    <t>独生子女死亡72人，标准1770元/月，发半年</t>
  </si>
  <si>
    <t>特扶手术并发症二级</t>
  </si>
  <si>
    <t>考核享受特扶手术并发症二级人数情况</t>
  </si>
  <si>
    <t>核查享受特扶（手术并发症二级）人数以及是否按标准390*3元/人/月</t>
  </si>
  <si>
    <t>手术并发症二级1人，标准1170元/月，发半年</t>
  </si>
  <si>
    <t>特扶手术并发症三级</t>
  </si>
  <si>
    <t>考核享受特扶手术并发症三级人数情况</t>
  </si>
  <si>
    <t>核查享受特扶（手术并发症三级）人数以及是否按标准260*3元/人/月</t>
  </si>
  <si>
    <t>手术并发症三级8人，标准780元/月，发半年</t>
  </si>
  <si>
    <t>独生子女父母奖励费</t>
  </si>
  <si>
    <t>考核发放独生子女父母奖励费情况</t>
  </si>
  <si>
    <t>核查发放独生子女父母奖励费情况是否按标准20元/人/月</t>
  </si>
  <si>
    <t>未发放</t>
  </si>
  <si>
    <t>产出质量</t>
  </si>
  <si>
    <t>足额发放率</t>
  </si>
  <si>
    <t>考核对奖扶人员资金是否足额发放</t>
  </si>
  <si>
    <t>对享受奖扶人员资金是否足额发放</t>
  </si>
  <si>
    <t>足额发放的，得满分；未足额发放的，按比例得分。</t>
  </si>
  <si>
    <t>未及时足额发放，只发放了半年奖扶，还有半年奖扶尚未发放，扣4分</t>
  </si>
  <si>
    <t>奖扶发放准确率</t>
  </si>
  <si>
    <t>考核对发放对象是否符合奖扶条件审核准确率</t>
  </si>
  <si>
    <t>发放对象是否符合奖扶条件</t>
  </si>
  <si>
    <t>全部合格得满分，否则按比例扣分。</t>
  </si>
  <si>
    <t>产出时效</t>
  </si>
  <si>
    <t>奖扶发放及时率</t>
  </si>
  <si>
    <t>考核奖扶补贴是否及时</t>
  </si>
  <si>
    <t>是否按照文件的规定及时发放奖扶</t>
  </si>
  <si>
    <t>及时发放的，得满分；否则得应比例分。</t>
  </si>
  <si>
    <t>根据（国人发〔2004〕36号）规定，奖励扶助金以年为单位，一年发放两次。2022年半年奖扶资金已于7月份发放，还有半年尚未及时发放，扣1.5分</t>
  </si>
  <si>
    <t>成本指标</t>
  </si>
  <si>
    <t>成本控制有效性</t>
  </si>
  <si>
    <t>完成项目计划工作目标的实际节约成本与计划成本的比率和预算执行率，用以反映和考核项目的成本节约程度</t>
  </si>
  <si>
    <t>不超预算</t>
  </si>
  <si>
    <t>满足得满分；否则按比例得分。</t>
  </si>
  <si>
    <t>效益</t>
  </si>
  <si>
    <t>社会效益</t>
  </si>
  <si>
    <t>规范和强化计划生育工作</t>
  </si>
  <si>
    <t>考核是否生育率底，少生多育，促进密切干群关系</t>
  </si>
  <si>
    <t>考核该项目实施可能达到的社会效益，是否有助鼓励和引导群众自觉实行计划生育促进人口与经济社会协调、可持续发展</t>
  </si>
  <si>
    <t>提高得满分；否则按比例得分。</t>
  </si>
  <si>
    <t>效果良好</t>
  </si>
  <si>
    <t>可持续影响</t>
  </si>
  <si>
    <t>推进计划生育政策，改善人口结构</t>
  </si>
  <si>
    <t>考核是否激发生育的积极性，是否有利于改善人口结构</t>
  </si>
  <si>
    <t>考核是否推进计划生育政策的实施，激发生育的积极性，增加人口出生率，改善人口结构</t>
  </si>
  <si>
    <t>有效改善</t>
  </si>
  <si>
    <t>服务对象满意度</t>
  </si>
  <si>
    <t>计划生育奖扶对象满意度</t>
  </si>
  <si>
    <t>考核计划生育家庭的满意程度</t>
  </si>
  <si>
    <t>受益群众满意度是否达到95%</t>
  </si>
  <si>
    <t>满意</t>
  </si>
  <si>
    <t>合计</t>
  </si>
  <si>
    <t>《河南省体育局关于做好2020年全民健身工程项目建设的通知》（豫体群【2020】6号）规定，2020年度全民健身工程建设目标1、所有乡镇、行政村体育健身设施全覆盖，2确保2020年底城市社区建成15分钟健身圈。3、务必摸清本地设施底数，推进行政村全覆盖。</t>
  </si>
  <si>
    <t>项目支出绩效目标申报表</t>
  </si>
  <si>
    <t>（2022年度）</t>
  </si>
  <si>
    <t>金额单位：万元</t>
  </si>
  <si>
    <t>项目名称</t>
  </si>
  <si>
    <t>计划生育家庭奖励</t>
  </si>
  <si>
    <t>部门名称</t>
  </si>
  <si>
    <t>武陟县卫生健康委员会</t>
  </si>
  <si>
    <t>单位名称</t>
  </si>
  <si>
    <t>年度资金总额</t>
  </si>
  <si>
    <t>项目资金（万元）</t>
  </si>
  <si>
    <t>其中：政府预算资金</t>
  </si>
  <si>
    <t>财政专户管理资金</t>
  </si>
  <si>
    <t>单位资金</t>
  </si>
  <si>
    <t>年度目标</t>
  </si>
  <si>
    <t>1、实施农村计划生育家庭奖励扶助制度，解决农村独生子女和双女家庭的养老问题，提高家庭发展能力；2、缓解计划生育困难家庭在生产、生活、医疗和养老等问题的特殊困难，保障和改善民生，促进社会和谐稳定。</t>
  </si>
  <si>
    <t>分解目标</t>
  </si>
  <si>
    <t>指标值说明</t>
  </si>
  <si>
    <t>经济成本指标</t>
  </si>
  <si>
    <t>扶助独生子女伤残家庭扶助金发放标准</t>
  </si>
  <si>
    <r>
      <rPr>
        <sz val="9"/>
        <rFont val="Arial"/>
        <charset val="134"/>
      </rPr>
      <t>12600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</si>
  <si>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计划生育手术并发症扶助金发放标准</t>
  </si>
  <si>
    <r>
      <rPr>
        <sz val="9"/>
        <rFont val="Arial"/>
        <charset val="134"/>
      </rPr>
      <t>14400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</si>
  <si>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计划生育手术并发症扶助金二级</t>
  </si>
  <si>
    <r>
      <rPr>
        <sz val="9"/>
        <rFont val="Arial"/>
        <charset val="134"/>
      </rPr>
      <t>10800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</si>
  <si>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扶助独生子女死亡家庭扶助金发放标准</t>
  </si>
  <si>
    <r>
      <rPr>
        <sz val="9"/>
        <rFont val="Arial"/>
        <charset val="134"/>
      </rPr>
      <t>16200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</si>
  <si>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计划生育手术并发症扶助金三级标准</t>
  </si>
  <si>
    <r>
      <rPr>
        <sz val="9"/>
        <rFont val="Arial"/>
        <charset val="134"/>
      </rPr>
      <t>7200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</si>
  <si>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农村、城镇部分计划生育家庭奖励扶助标准</t>
  </si>
  <si>
    <r>
      <rPr>
        <sz val="9"/>
        <rFont val="Arial"/>
        <charset val="134"/>
      </rPr>
      <t>1080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</si>
  <si>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独生子女父母奖励费发放标准</t>
  </si>
  <si>
    <r>
      <rPr>
        <sz val="9"/>
        <rFont val="Arial"/>
        <charset val="134"/>
      </rPr>
      <t>240</t>
    </r>
    <r>
      <rPr>
        <sz val="9"/>
        <rFont val="宋体"/>
        <charset val="134"/>
      </rPr>
      <t>元</t>
    </r>
    <r>
      <rPr>
        <sz val="9"/>
        <rFont val="Arial"/>
        <charset val="134"/>
      </rPr>
      <t>/</t>
    </r>
    <r>
      <rPr>
        <sz val="9"/>
        <rFont val="宋体"/>
        <charset val="134"/>
      </rPr>
      <t>人</t>
    </r>
    <r>
      <rPr>
        <sz val="9"/>
        <rFont val="Arial"/>
        <charset val="134"/>
      </rPr>
      <t>/</t>
    </r>
    <r>
      <rPr>
        <sz val="9"/>
        <rFont val="宋体"/>
        <charset val="134"/>
      </rPr>
      <t>年</t>
    </r>
  </si>
  <si>
    <t>社会成本指标</t>
  </si>
  <si>
    <t>生态环境成本指标</t>
  </si>
  <si>
    <t>产出指标</t>
  </si>
  <si>
    <t>数量指标</t>
  </si>
  <si>
    <t>扶助独生子女伤残家庭人数</t>
  </si>
  <si>
    <t>27人</t>
  </si>
  <si>
    <t>扶助独生子女死亡家庭人数</t>
  </si>
  <si>
    <t>69人</t>
  </si>
  <si>
    <t>农村、城镇部分计划生育家庭奖励扶助人数</t>
  </si>
  <si>
    <t>3258人</t>
  </si>
  <si>
    <t>计划生育手术并发症扶助金发放人数</t>
  </si>
  <si>
    <t>9人</t>
  </si>
  <si>
    <t>独生子女父母奖励人数</t>
  </si>
  <si>
    <t>3434人</t>
  </si>
  <si>
    <t>质量指标</t>
  </si>
  <si>
    <t>符合条件申报覆盖率</t>
  </si>
  <si>
    <t>时效指标</t>
  </si>
  <si>
    <t>奖励和扶助资金到位率</t>
  </si>
  <si>
    <t>效益指标</t>
  </si>
  <si>
    <t>经济效益指标</t>
  </si>
  <si>
    <t>社会效益指标</t>
  </si>
  <si>
    <t>提高家庭发展能力</t>
  </si>
  <si>
    <t>逐步提高</t>
  </si>
  <si>
    <t>生态效益指标</t>
  </si>
  <si>
    <t>满意度指标</t>
  </si>
  <si>
    <t>服务对象满意度指标</t>
  </si>
  <si>
    <t>农村计划生育家庭奖励满意度</t>
  </si>
  <si>
    <t>≥95%</t>
  </si>
  <si>
    <r>
      <rPr>
        <sz val="9"/>
        <color rgb="FF000000"/>
        <rFont val="宋体"/>
        <charset val="134"/>
      </rPr>
      <t>项目</t>
    </r>
  </si>
  <si>
    <r>
      <rPr>
        <sz val="9"/>
        <color rgb="FF000000"/>
        <rFont val="宋体"/>
        <charset val="134"/>
      </rPr>
      <t>人数</t>
    </r>
  </si>
  <si>
    <t>标准（元/月）</t>
  </si>
  <si>
    <r>
      <rPr>
        <sz val="9"/>
        <color rgb="FF000000"/>
        <rFont val="宋体"/>
        <charset val="134"/>
      </rPr>
      <t>总资金（元）</t>
    </r>
  </si>
  <si>
    <r>
      <rPr>
        <sz val="9"/>
        <color rgb="FF000000"/>
        <rFont val="宋体"/>
        <charset val="134"/>
      </rPr>
      <t>国家配套资金（元）</t>
    </r>
  </si>
  <si>
    <r>
      <rPr>
        <sz val="9"/>
        <color rgb="FF000000"/>
        <rFont val="宋体"/>
        <charset val="134"/>
      </rPr>
      <t>省级配套资金（元）</t>
    </r>
  </si>
  <si>
    <r>
      <rPr>
        <sz val="9"/>
        <color rgb="FF000000"/>
        <rFont val="宋体"/>
        <charset val="134"/>
      </rPr>
      <t>市配套资金（元）</t>
    </r>
  </si>
  <si>
    <r>
      <rPr>
        <sz val="9"/>
        <color rgb="FF000000"/>
        <rFont val="宋体"/>
        <charset val="134"/>
      </rPr>
      <t>县级资金（元）</t>
    </r>
  </si>
  <si>
    <t>农村奖扶</t>
  </si>
  <si>
    <t>城镇奖扶</t>
  </si>
  <si>
    <r>
      <rPr>
        <sz val="7.5"/>
        <color rgb="FF000000"/>
        <rFont val="宋体"/>
        <charset val="134"/>
      </rPr>
      <t>农村奖励扶助女性年龄提前三年</t>
    </r>
  </si>
  <si>
    <r>
      <rPr>
        <sz val="7.5"/>
        <color rgb="FF000000"/>
        <rFont val="宋体"/>
        <charset val="134"/>
      </rPr>
      <t>城镇奖励扶助女性年龄提前三年</t>
    </r>
  </si>
  <si>
    <r>
      <rPr>
        <sz val="7.5"/>
        <color rgb="FF000000"/>
        <rFont val="宋体"/>
        <charset val="134"/>
      </rPr>
      <t>独生子女伤残</t>
    </r>
  </si>
  <si>
    <r>
      <rPr>
        <sz val="7.5"/>
        <color rgb="FF000000"/>
        <rFont val="宋体"/>
        <charset val="134"/>
      </rPr>
      <t>独生子女死亡</t>
    </r>
  </si>
  <si>
    <t>手术并发症（一级）</t>
  </si>
  <si>
    <t>手术并发症（二级）</t>
  </si>
  <si>
    <t>手术并发症（三级）</t>
  </si>
  <si>
    <r>
      <rPr>
        <sz val="9"/>
        <color rgb="FF000000"/>
        <rFont val="宋体"/>
        <charset val="134"/>
      </rPr>
      <t>合计</t>
    </r>
  </si>
  <si>
    <t>中央配套资金（元）</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</si>
</sst>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7">
    <font>
      <sz val="11"/>
      <color theme="1"/>
      <name val="宋体"/>
      <charset val="134"/>
      <scheme val="minor"/>
    </font>
    <font>
      <b/>
      <sz val="9"/>
      <color rgb="FF000000"/>
      <name val="宋体"/>
      <charset val="134"/>
    </font>
    <font>
      <b/>
      <sz val="11"/>
      <color theme="1"/>
      <name val="宋体"/>
      <charset val="134"/>
      <scheme val="minor"/>
    </font>
    <font>
      <sz val="9"/>
      <color rgb="FF000000"/>
      <name val="宋体"/>
      <charset val="134"/>
    </font>
    <font>
      <sz val="11"/>
      <color rgb="FF000000"/>
      <name val="宋体"/>
      <charset val="134"/>
    </font>
    <font>
      <sz val="7.5"/>
      <color rgb="FF000000"/>
      <name val="宋体"/>
      <charset val="134"/>
    </font>
    <font>
      <sz val="8"/>
      <color rgb="FF000000"/>
      <name val="宋体"/>
      <charset val="134"/>
    </font>
    <font>
      <sz val="6.5"/>
      <color rgb="FF000000"/>
      <name val="宋体"/>
      <charset val="134"/>
    </font>
    <font>
      <b/>
      <sz val="20"/>
      <name val="宋体"/>
      <charset val="134"/>
    </font>
    <font>
      <sz val="11"/>
      <name val="宋体"/>
      <charset val="134"/>
    </font>
    <font>
      <sz val="9"/>
      <name val="宋体"/>
      <charset val="134"/>
    </font>
    <font>
      <sz val="10"/>
      <name val="宋体"/>
      <charset val="134"/>
    </font>
    <font>
      <sz val="9"/>
      <name val="Arial"/>
      <charset val="134"/>
    </font>
    <font>
      <sz val="9"/>
      <color theme="1"/>
      <name val="宋体"/>
      <charset val="134"/>
      <scheme val="minor"/>
    </font>
    <font>
      <sz val="14"/>
      <color theme="1"/>
      <name val="仿宋"/>
      <charset val="134"/>
    </font>
    <font>
      <b/>
      <sz val="14"/>
      <color theme="1"/>
      <name val="宋体"/>
      <charset val="134"/>
      <scheme val="minor"/>
    </font>
    <font>
      <b/>
      <sz val="9"/>
      <color theme="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4">
    <fill>
      <patternFill patternType="none"/>
    </fill>
    <fill>
      <patternFill patternType="gray125"/>
    </fill>
    <fill>
      <patternFill patternType="solid">
        <fgColor rgb="FFFFFF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right style="medium">
        <color rgb="FF000000"/>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3" borderId="19"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20" applyNumberFormat="0" applyFill="0" applyAlignment="0" applyProtection="0">
      <alignment vertical="center"/>
    </xf>
    <xf numFmtId="0" fontId="24" fillId="0" borderId="20" applyNumberFormat="0" applyFill="0" applyAlignment="0" applyProtection="0">
      <alignment vertical="center"/>
    </xf>
    <xf numFmtId="0" fontId="25" fillId="0" borderId="21" applyNumberFormat="0" applyFill="0" applyAlignment="0" applyProtection="0">
      <alignment vertical="center"/>
    </xf>
    <xf numFmtId="0" fontId="25" fillId="0" borderId="0" applyNumberFormat="0" applyFill="0" applyBorder="0" applyAlignment="0" applyProtection="0">
      <alignment vertical="center"/>
    </xf>
    <xf numFmtId="0" fontId="26" fillId="4" borderId="22" applyNumberFormat="0" applyAlignment="0" applyProtection="0">
      <alignment vertical="center"/>
    </xf>
    <xf numFmtId="0" fontId="27" fillId="5" borderId="23" applyNumberFormat="0" applyAlignment="0" applyProtection="0">
      <alignment vertical="center"/>
    </xf>
    <xf numFmtId="0" fontId="28" fillId="5" borderId="22" applyNumberFormat="0" applyAlignment="0" applyProtection="0">
      <alignment vertical="center"/>
    </xf>
    <xf numFmtId="0" fontId="29" fillId="6" borderId="24" applyNumberFormat="0" applyAlignment="0" applyProtection="0">
      <alignment vertical="center"/>
    </xf>
    <xf numFmtId="0" fontId="30" fillId="0" borderId="25" applyNumberFormat="0" applyFill="0" applyAlignment="0" applyProtection="0">
      <alignment vertical="center"/>
    </xf>
    <xf numFmtId="0" fontId="31" fillId="0" borderId="26" applyNumberFormat="0" applyFill="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6" fillId="11" borderId="0" applyNumberFormat="0" applyBorder="0" applyAlignment="0" applyProtection="0">
      <alignment vertical="center"/>
    </xf>
    <xf numFmtId="0" fontId="36"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6" fillId="15" borderId="0" applyNumberFormat="0" applyBorder="0" applyAlignment="0" applyProtection="0">
      <alignment vertical="center"/>
    </xf>
    <xf numFmtId="0" fontId="36"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6" fillId="19" borderId="0" applyNumberFormat="0" applyBorder="0" applyAlignment="0" applyProtection="0">
      <alignment vertical="center"/>
    </xf>
    <xf numFmtId="0" fontId="36"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6" fillId="23" borderId="0" applyNumberFormat="0" applyBorder="0" applyAlignment="0" applyProtection="0">
      <alignment vertical="center"/>
    </xf>
    <xf numFmtId="0" fontId="36"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6" fillId="27" borderId="0" applyNumberFormat="0" applyBorder="0" applyAlignment="0" applyProtection="0">
      <alignment vertical="center"/>
    </xf>
    <xf numFmtId="0" fontId="36"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6" fillId="31" borderId="0" applyNumberFormat="0" applyBorder="0" applyAlignment="0" applyProtection="0">
      <alignment vertical="center"/>
    </xf>
    <xf numFmtId="0" fontId="36" fillId="32" borderId="0" applyNumberFormat="0" applyBorder="0" applyAlignment="0" applyProtection="0">
      <alignment vertical="center"/>
    </xf>
    <xf numFmtId="0" fontId="35" fillId="33" borderId="0" applyNumberFormat="0" applyBorder="0" applyAlignment="0" applyProtection="0">
      <alignment vertical="center"/>
    </xf>
  </cellStyleXfs>
  <cellXfs count="98">
    <xf numFmtId="0" fontId="0" fillId="0" borderId="0" xfId="0">
      <alignment vertical="center"/>
    </xf>
    <xf numFmtId="0" fontId="0" fillId="0" borderId="0" xfId="0" applyFill="1" applyAlignment="1">
      <alignment vertical="center"/>
    </xf>
    <xf numFmtId="0" fontId="0" fillId="0" borderId="0" xfId="0" applyFill="1" applyAlignment="1">
      <alignment horizontal="center"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2" xfId="0" applyFill="1" applyBorder="1" applyAlignment="1">
      <alignment horizontal="center" vertical="center"/>
    </xf>
    <xf numFmtId="0" fontId="0" fillId="0" borderId="1" xfId="0"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0" fillId="0" borderId="5" xfId="0" applyFill="1" applyBorder="1" applyAlignment="1">
      <alignment horizontal="center" vertical="center"/>
    </xf>
    <xf numFmtId="0" fontId="3" fillId="0" borderId="3"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Border="1" applyAlignment="1">
      <alignment horizontal="center" vertical="center" wrapText="1"/>
    </xf>
    <xf numFmtId="0" fontId="3" fillId="0" borderId="1" xfId="0" applyFont="1" applyFill="1" applyBorder="1" applyAlignment="1">
      <alignment horizontal="center" vertical="center"/>
    </xf>
    <xf numFmtId="0" fontId="3" fillId="0" borderId="6" xfId="0" applyFont="1" applyFill="1" applyBorder="1" applyAlignment="1">
      <alignment horizontal="center" vertical="center" wrapText="1"/>
    </xf>
    <xf numFmtId="0" fontId="4" fillId="0" borderId="1" xfId="0" applyFont="1" applyFill="1" applyBorder="1" applyAlignment="1">
      <alignment horizontal="center" vertical="center"/>
    </xf>
    <xf numFmtId="0" fontId="0" fillId="0" borderId="0" xfId="0" applyFill="1" applyAlignment="1">
      <alignment horizontal="left" vertical="top" wrapText="1"/>
    </xf>
    <xf numFmtId="0" fontId="0" fillId="0" borderId="0" xfId="0" applyFill="1" applyAlignment="1">
      <alignment horizontal="center" vertical="top" wrapText="1"/>
    </xf>
    <xf numFmtId="0" fontId="0" fillId="0" borderId="0" xfId="0" applyAlignment="1">
      <alignment vertical="center" wrapText="1"/>
    </xf>
    <xf numFmtId="0" fontId="3" fillId="0" borderId="7" xfId="0" applyFont="1" applyBorder="1" applyAlignment="1">
      <alignment horizontal="center" vertical="center" wrapText="1"/>
    </xf>
    <xf numFmtId="0" fontId="3" fillId="0" borderId="8" xfId="0" applyFont="1" applyBorder="1" applyAlignment="1">
      <alignment horizontal="center" vertical="center"/>
    </xf>
    <xf numFmtId="0" fontId="3" fillId="0" borderId="8" xfId="0" applyFont="1" applyBorder="1" applyAlignment="1">
      <alignment horizontal="left" vertical="center"/>
    </xf>
    <xf numFmtId="0" fontId="5" fillId="0" borderId="9" xfId="0" applyFont="1" applyBorder="1" applyAlignment="1">
      <alignment horizontal="center" vertical="center" wrapText="1"/>
    </xf>
    <xf numFmtId="0" fontId="6" fillId="0" borderId="10" xfId="0" applyFont="1" applyBorder="1" applyAlignment="1">
      <alignment horizontal="center" vertical="center"/>
    </xf>
    <xf numFmtId="4" fontId="6" fillId="0" borderId="10" xfId="0" applyNumberFormat="1" applyFont="1" applyBorder="1" applyAlignment="1">
      <alignment horizontal="right" vertical="center"/>
    </xf>
    <xf numFmtId="0" fontId="5" fillId="0" borderId="10" xfId="0" applyFont="1" applyBorder="1" applyAlignment="1">
      <alignment horizontal="right" vertical="center"/>
    </xf>
    <xf numFmtId="0" fontId="3" fillId="0" borderId="9" xfId="0" applyFont="1" applyBorder="1" applyAlignment="1">
      <alignment horizontal="center" vertical="center" wrapText="1"/>
    </xf>
    <xf numFmtId="0" fontId="7" fillId="0" borderId="10" xfId="0" applyFont="1" applyBorder="1" applyAlignment="1">
      <alignment horizontal="justify" vertical="center"/>
    </xf>
    <xf numFmtId="4" fontId="6" fillId="0" borderId="11" xfId="0" applyNumberFormat="1" applyFont="1" applyBorder="1" applyAlignment="1">
      <alignment horizontal="right" vertical="center"/>
    </xf>
    <xf numFmtId="9" fontId="0" fillId="0" borderId="0" xfId="3">
      <alignment vertical="center"/>
    </xf>
    <xf numFmtId="0" fontId="8" fillId="0" borderId="0" xfId="0" applyFont="1" applyFill="1" applyAlignment="1">
      <alignment horizontal="center" vertical="top"/>
    </xf>
    <xf numFmtId="0" fontId="9" fillId="0" borderId="0" xfId="0" applyFont="1" applyFill="1" applyAlignment="1">
      <alignment horizontal="center" vertical="center"/>
    </xf>
    <xf numFmtId="0" fontId="9" fillId="0" borderId="0" xfId="0" applyFont="1" applyFill="1" applyAlignment="1">
      <alignment vertical="center"/>
    </xf>
    <xf numFmtId="0" fontId="9" fillId="0" borderId="0" xfId="0" applyFont="1" applyFill="1" applyAlignment="1">
      <alignment horizontal="right" vertical="center"/>
    </xf>
    <xf numFmtId="0" fontId="10" fillId="0" borderId="1" xfId="0" applyNumberFormat="1" applyFont="1" applyFill="1" applyBorder="1" applyAlignment="1">
      <alignment horizontal="center" vertical="center"/>
    </xf>
    <xf numFmtId="0" fontId="10" fillId="0" borderId="1" xfId="0" applyFont="1" applyFill="1" applyBorder="1" applyAlignment="1">
      <alignment horizontal="center" vertical="center"/>
    </xf>
    <xf numFmtId="0" fontId="10" fillId="0" borderId="3" xfId="0" applyNumberFormat="1" applyFont="1" applyFill="1" applyBorder="1" applyAlignment="1">
      <alignment horizontal="center" vertical="center"/>
    </xf>
    <xf numFmtId="0" fontId="10" fillId="0" borderId="12" xfId="0" applyFont="1" applyFill="1" applyBorder="1" applyAlignment="1">
      <alignment horizontal="center" vertical="center"/>
    </xf>
    <xf numFmtId="0" fontId="10" fillId="0" borderId="13" xfId="0" applyFont="1" applyFill="1" applyBorder="1" applyAlignment="1">
      <alignment horizontal="center" vertical="center"/>
    </xf>
    <xf numFmtId="0" fontId="10" fillId="0" borderId="2" xfId="0" applyFont="1" applyFill="1" applyBorder="1" applyAlignment="1">
      <alignment horizontal="center" vertical="center"/>
    </xf>
    <xf numFmtId="0" fontId="10" fillId="0" borderId="12" xfId="0" applyFont="1" applyFill="1" applyBorder="1" applyAlignment="1">
      <alignment horizontal="center" vertical="center" wrapText="1"/>
    </xf>
    <xf numFmtId="0" fontId="11" fillId="0" borderId="12" xfId="0" applyNumberFormat="1" applyFont="1" applyFill="1" applyBorder="1" applyAlignment="1">
      <alignment horizontal="center" vertical="center" wrapText="1"/>
    </xf>
    <xf numFmtId="0" fontId="11" fillId="0" borderId="2"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10" fillId="0" borderId="15" xfId="0" applyNumberFormat="1" applyFont="1" applyFill="1" applyBorder="1" applyAlignment="1">
      <alignment horizontal="center" vertical="center"/>
    </xf>
    <xf numFmtId="0" fontId="11" fillId="0" borderId="3"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wrapText="1"/>
    </xf>
    <xf numFmtId="0" fontId="10" fillId="0" borderId="6" xfId="0" applyNumberFormat="1" applyFont="1" applyFill="1" applyBorder="1" applyAlignment="1">
      <alignment horizontal="center" vertical="center"/>
    </xf>
    <xf numFmtId="0" fontId="10" fillId="0" borderId="3" xfId="0" applyNumberFormat="1" applyFont="1" applyFill="1" applyBorder="1" applyAlignment="1">
      <alignment horizontal="center" vertical="center" wrapText="1"/>
    </xf>
    <xf numFmtId="0" fontId="10" fillId="0" borderId="1" xfId="0" applyNumberFormat="1" applyFont="1" applyFill="1" applyBorder="1" applyAlignment="1">
      <alignment horizontal="center" vertical="center" wrapText="1"/>
    </xf>
    <xf numFmtId="0" fontId="12" fillId="0" borderId="1" xfId="0" applyNumberFormat="1" applyFont="1" applyFill="1" applyBorder="1" applyAlignment="1">
      <alignment horizontal="center" vertical="center"/>
    </xf>
    <xf numFmtId="0" fontId="10" fillId="0" borderId="4" xfId="0" applyNumberFormat="1" applyFont="1" applyFill="1" applyBorder="1" applyAlignment="1">
      <alignment horizontal="center" vertical="center" wrapText="1"/>
    </xf>
    <xf numFmtId="0" fontId="10" fillId="0" borderId="4" xfId="0" applyNumberFormat="1" applyFont="1" applyFill="1" applyBorder="1" applyAlignment="1">
      <alignment horizontal="center" vertical="center"/>
    </xf>
    <xf numFmtId="0" fontId="0" fillId="0" borderId="0" xfId="0" applyNumberFormat="1" applyFill="1" applyAlignment="1">
      <alignment vertical="center"/>
    </xf>
    <xf numFmtId="0" fontId="0" fillId="2" borderId="0" xfId="0" applyNumberFormat="1" applyFill="1" applyAlignment="1">
      <alignment vertical="center"/>
    </xf>
    <xf numFmtId="9" fontId="10" fillId="0" borderId="1" xfId="0" applyNumberFormat="1" applyFont="1" applyFill="1" applyBorder="1" applyAlignment="1">
      <alignment horizontal="center" vertical="center"/>
    </xf>
    <xf numFmtId="0" fontId="13" fillId="0" borderId="0" xfId="0" applyFont="1" applyFill="1" applyAlignment="1">
      <alignment horizontal="center" vertical="center"/>
    </xf>
    <xf numFmtId="0" fontId="14" fillId="0" borderId="0" xfId="0" applyFont="1" applyFill="1" applyAlignment="1">
      <alignment horizontal="left" vertical="center"/>
    </xf>
    <xf numFmtId="0" fontId="14" fillId="0" borderId="0" xfId="0" applyFont="1" applyFill="1" applyAlignment="1">
      <alignment horizontal="center" vertical="center"/>
    </xf>
    <xf numFmtId="0" fontId="14" fillId="0" borderId="0" xfId="0" applyFont="1" applyFill="1" applyAlignment="1">
      <alignment vertical="center"/>
    </xf>
    <xf numFmtId="0" fontId="0" fillId="0" borderId="0" xfId="0" applyFont="1" applyFill="1" applyAlignment="1">
      <alignment horizontal="center" vertical="center"/>
    </xf>
    <xf numFmtId="0" fontId="0" fillId="0" borderId="0" xfId="0" applyFont="1" applyFill="1" applyAlignment="1">
      <alignment vertical="center"/>
    </xf>
    <xf numFmtId="0" fontId="15" fillId="0" borderId="0" xfId="0" applyFont="1" applyFill="1" applyAlignment="1">
      <alignment horizontal="center" vertical="center" wrapText="1"/>
    </xf>
    <xf numFmtId="0" fontId="1" fillId="0" borderId="3" xfId="0" applyFont="1" applyFill="1" applyBorder="1" applyAlignment="1">
      <alignment horizontal="center" vertical="center" wrapText="1"/>
    </xf>
    <xf numFmtId="0" fontId="3" fillId="0" borderId="12"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4" xfId="0" applyFont="1" applyFill="1" applyBorder="1" applyAlignment="1">
      <alignment horizontal="left" vertical="center" wrapText="1"/>
    </xf>
    <xf numFmtId="0" fontId="3" fillId="0" borderId="6" xfId="0" applyFont="1" applyFill="1" applyBorder="1" applyAlignment="1">
      <alignment horizontal="left" vertical="center" wrapText="1"/>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7" xfId="0" applyFont="1" applyFill="1" applyBorder="1" applyAlignment="1">
      <alignment horizontal="left" vertical="center" wrapText="1"/>
    </xf>
    <xf numFmtId="0" fontId="3" fillId="0" borderId="1" xfId="0" applyFont="1" applyFill="1" applyBorder="1" applyAlignment="1">
      <alignment horizontal="left" vertical="center" wrapText="1"/>
    </xf>
    <xf numFmtId="0" fontId="3" fillId="0" borderId="3" xfId="0" applyFont="1" applyFill="1" applyBorder="1" applyAlignment="1">
      <alignment horizontal="left" vertical="center" wrapText="1"/>
    </xf>
    <xf numFmtId="0" fontId="3" fillId="0" borderId="1" xfId="0" applyFont="1" applyFill="1" applyBorder="1" applyAlignment="1">
      <alignment vertical="center"/>
    </xf>
    <xf numFmtId="0" fontId="3" fillId="0" borderId="1" xfId="0" applyFont="1" applyFill="1" applyBorder="1" applyAlignment="1">
      <alignment horizontal="justify" vertical="center" wrapText="1"/>
    </xf>
    <xf numFmtId="0" fontId="4" fillId="0" borderId="1" xfId="0" applyFont="1" applyFill="1" applyBorder="1" applyAlignment="1">
      <alignment horizontal="left" vertical="center" indent="2"/>
    </xf>
    <xf numFmtId="0" fontId="4" fillId="0" borderId="6" xfId="0" applyFont="1" applyFill="1" applyBorder="1" applyAlignment="1">
      <alignment horizontal="left" vertical="center" indent="2"/>
    </xf>
    <xf numFmtId="0" fontId="16" fillId="0" borderId="0" xfId="0" applyFont="1" applyFill="1" applyAlignment="1">
      <alignment horizontal="center" vertical="center" wrapText="1"/>
    </xf>
    <xf numFmtId="0" fontId="3" fillId="0" borderId="2" xfId="0" applyFont="1" applyFill="1" applyBorder="1" applyAlignment="1">
      <alignment horizontal="left" vertical="center" wrapText="1"/>
    </xf>
    <xf numFmtId="0" fontId="3" fillId="2" borderId="4" xfId="0" applyFont="1" applyFill="1" applyBorder="1" applyAlignment="1">
      <alignment horizontal="center" vertical="center" wrapText="1"/>
    </xf>
    <xf numFmtId="9" fontId="3" fillId="2" borderId="3" xfId="0" applyNumberFormat="1" applyFont="1" applyFill="1" applyBorder="1" applyAlignment="1">
      <alignment horizontal="center" vertical="center" wrapText="1"/>
    </xf>
    <xf numFmtId="9" fontId="3" fillId="2" borderId="4" xfId="0" applyNumberFormat="1" applyFont="1" applyFill="1" applyBorder="1" applyAlignment="1">
      <alignment horizontal="center" vertical="center" wrapText="1"/>
    </xf>
    <xf numFmtId="9" fontId="3" fillId="2" borderId="6" xfId="0" applyNumberFormat="1" applyFont="1" applyFill="1" applyBorder="1" applyAlignment="1">
      <alignment horizontal="center" vertical="center" wrapText="1"/>
    </xf>
    <xf numFmtId="0" fontId="3" fillId="0" borderId="5" xfId="0" applyFont="1" applyFill="1" applyBorder="1" applyAlignment="1">
      <alignment horizontal="left" vertical="center" wrapText="1"/>
    </xf>
    <xf numFmtId="9" fontId="3" fillId="0" borderId="1" xfId="0" applyNumberFormat="1" applyFont="1" applyFill="1" applyBorder="1" applyAlignment="1">
      <alignment horizontal="center" vertical="center" wrapText="1"/>
    </xf>
    <xf numFmtId="0" fontId="3" fillId="0" borderId="18" xfId="0" applyFont="1" applyFill="1" applyBorder="1" applyAlignment="1">
      <alignment horizontal="left" vertical="center" wrapText="1"/>
    </xf>
    <xf numFmtId="9" fontId="3" fillId="0" borderId="3" xfId="0" applyNumberFormat="1" applyFont="1" applyFill="1" applyBorder="1" applyAlignment="1">
      <alignment horizontal="center" vertical="center" wrapText="1"/>
    </xf>
    <xf numFmtId="9" fontId="3" fillId="0" borderId="4" xfId="0" applyNumberFormat="1" applyFont="1" applyFill="1" applyBorder="1" applyAlignment="1">
      <alignment horizontal="center" vertical="center" wrapText="1"/>
    </xf>
    <xf numFmtId="0" fontId="3" fillId="0" borderId="15" xfId="0" applyFont="1" applyFill="1" applyBorder="1" applyAlignment="1">
      <alignment horizontal="left" vertical="center" wrapText="1"/>
    </xf>
    <xf numFmtId="0" fontId="13" fillId="0" borderId="1" xfId="0" applyFont="1" applyFill="1" applyBorder="1" applyAlignment="1">
      <alignment horizontal="center" vertical="center" wrapText="1"/>
    </xf>
    <xf numFmtId="0" fontId="0" fillId="0" borderId="15" xfId="0" applyFill="1" applyBorder="1" applyAlignment="1">
      <alignment horizontal="center" vertical="center"/>
    </xf>
    <xf numFmtId="0" fontId="17" fillId="2" borderId="1" xfId="0" applyFont="1" applyFill="1" applyBorder="1" applyAlignment="1">
      <alignment horizontal="center" vertical="center" wrapText="1"/>
    </xf>
    <xf numFmtId="0" fontId="17" fillId="2" borderId="3" xfId="0" applyFont="1" applyFill="1" applyBorder="1" applyAlignment="1">
      <alignment horizontal="center" vertical="center" wrapText="1"/>
    </xf>
    <xf numFmtId="0" fontId="3" fillId="2" borderId="1"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0" borderId="1" xfId="0" applyFont="1" applyBorder="1" applyAlignment="1">
      <alignment horizontal="center" vertical="center" wrapText="1"/>
    </xf>
    <xf numFmtId="0" fontId="13" fillId="0" borderId="0" xfId="0" applyFont="1" applyFill="1" applyAlignment="1">
      <alignment horizontal="center" vertical="top"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66"/>
  <sheetViews>
    <sheetView tabSelected="1" topLeftCell="A27" workbookViewId="0">
      <selection activeCell="J73" sqref="J73"/>
    </sheetView>
  </sheetViews>
  <sheetFormatPr defaultColWidth="9" defaultRowHeight="13.5"/>
  <cols>
    <col min="1" max="1" width="10.0583333333333" style="2" customWidth="1"/>
    <col min="2" max="2" width="4.75" style="2" customWidth="1"/>
    <col min="3" max="3" width="8.75" style="2" customWidth="1"/>
    <col min="4" max="4" width="5.575" style="2" customWidth="1"/>
    <col min="5" max="5" width="15.5" style="2" customWidth="1"/>
    <col min="6" max="6" width="6.375" style="2" customWidth="1"/>
    <col min="7" max="7" width="37" style="1" customWidth="1"/>
    <col min="8" max="8" width="48.125" style="1" customWidth="1"/>
    <col min="9" max="9" width="25" style="1" customWidth="1"/>
    <col min="10" max="10" width="44.75" style="57" customWidth="1"/>
    <col min="11" max="11" width="9.66666666666667" style="1" customWidth="1"/>
    <col min="12" max="12" width="9.66666666666667" style="1" hidden="1" customWidth="1"/>
    <col min="13" max="13" width="12.625" style="1"/>
    <col min="14" max="16384" width="9" style="1"/>
  </cols>
  <sheetData>
    <row r="1" s="1" customFormat="1" ht="23" customHeight="1" spans="1:10">
      <c r="A1" s="58" t="s">
        <v>0</v>
      </c>
      <c r="B1" s="59"/>
      <c r="C1" s="60"/>
      <c r="D1" s="61"/>
      <c r="E1" s="62"/>
      <c r="F1" s="61"/>
      <c r="G1" s="62"/>
      <c r="H1" s="62"/>
      <c r="I1" s="62"/>
      <c r="J1" s="57"/>
    </row>
    <row r="2" s="1" customFormat="1" ht="31" customHeight="1" spans="1:12">
      <c r="A2" s="63" t="s">
        <v>1</v>
      </c>
      <c r="B2" s="63"/>
      <c r="C2" s="63"/>
      <c r="D2" s="63"/>
      <c r="E2" s="63"/>
      <c r="F2" s="63"/>
      <c r="G2" s="63"/>
      <c r="H2" s="63"/>
      <c r="I2" s="63"/>
      <c r="J2" s="78"/>
      <c r="K2" s="63"/>
      <c r="L2" s="63"/>
    </row>
    <row r="3" s="1" customFormat="1" ht="18" customHeight="1" spans="1:12">
      <c r="A3" s="3" t="s">
        <v>2</v>
      </c>
      <c r="B3" s="3" t="s">
        <v>3</v>
      </c>
      <c r="C3" s="3" t="s">
        <v>4</v>
      </c>
      <c r="D3" s="3" t="s">
        <v>3</v>
      </c>
      <c r="E3" s="3" t="s">
        <v>5</v>
      </c>
      <c r="F3" s="3" t="s">
        <v>3</v>
      </c>
      <c r="G3" s="3" t="s">
        <v>6</v>
      </c>
      <c r="H3" s="64" t="s">
        <v>7</v>
      </c>
      <c r="I3" s="3" t="s">
        <v>8</v>
      </c>
      <c r="J3" s="64" t="s">
        <v>9</v>
      </c>
      <c r="K3" s="4" t="s">
        <v>10</v>
      </c>
      <c r="L3" s="4"/>
    </row>
    <row r="4" s="1" customFormat="1" ht="18" customHeight="1" spans="1:12">
      <c r="A4" s="5" t="s">
        <v>11</v>
      </c>
      <c r="B4" s="5">
        <v>15</v>
      </c>
      <c r="C4" s="5" t="s">
        <v>12</v>
      </c>
      <c r="D4" s="5">
        <v>5</v>
      </c>
      <c r="E4" s="5" t="s">
        <v>13</v>
      </c>
      <c r="F4" s="5">
        <v>2</v>
      </c>
      <c r="G4" s="65" t="s">
        <v>14</v>
      </c>
      <c r="H4" s="66" t="s">
        <v>15</v>
      </c>
      <c r="I4" s="79" t="s">
        <v>16</v>
      </c>
      <c r="J4" s="8"/>
      <c r="K4" s="5">
        <v>2</v>
      </c>
      <c r="L4" s="6">
        <f>K4-F4</f>
        <v>0</v>
      </c>
    </row>
    <row r="5" s="1" customFormat="1" ht="26" customHeight="1" spans="1:12">
      <c r="A5" s="5"/>
      <c r="B5" s="5"/>
      <c r="C5" s="5"/>
      <c r="D5" s="5"/>
      <c r="E5" s="5"/>
      <c r="F5" s="5"/>
      <c r="G5" s="65"/>
      <c r="H5" s="67" t="s">
        <v>17</v>
      </c>
      <c r="I5" s="79"/>
      <c r="J5" s="9" t="s">
        <v>18</v>
      </c>
      <c r="K5" s="5"/>
      <c r="L5" s="6"/>
    </row>
    <row r="6" s="1" customFormat="1" ht="22" customHeight="1" spans="1:12">
      <c r="A6" s="5"/>
      <c r="B6" s="5"/>
      <c r="C6" s="5"/>
      <c r="D6" s="5"/>
      <c r="E6" s="5"/>
      <c r="F6" s="5"/>
      <c r="G6" s="65"/>
      <c r="H6" s="67" t="s">
        <v>19</v>
      </c>
      <c r="I6" s="79"/>
      <c r="J6" s="9" t="s">
        <v>18</v>
      </c>
      <c r="K6" s="5"/>
      <c r="L6" s="6"/>
    </row>
    <row r="7" s="1" customFormat="1" ht="25" customHeight="1" spans="1:12">
      <c r="A7" s="5"/>
      <c r="B7" s="5"/>
      <c r="C7" s="5"/>
      <c r="D7" s="5"/>
      <c r="E7" s="5"/>
      <c r="F7" s="5"/>
      <c r="G7" s="65"/>
      <c r="H7" s="67" t="s">
        <v>20</v>
      </c>
      <c r="I7" s="79"/>
      <c r="J7" s="9" t="s">
        <v>21</v>
      </c>
      <c r="K7" s="5"/>
      <c r="L7" s="6"/>
    </row>
    <row r="8" s="1" customFormat="1" ht="29" customHeight="1" spans="1:12">
      <c r="A8" s="5"/>
      <c r="B8" s="5"/>
      <c r="C8" s="5"/>
      <c r="D8" s="5"/>
      <c r="E8" s="5"/>
      <c r="F8" s="5"/>
      <c r="G8" s="65"/>
      <c r="H8" s="67" t="s">
        <v>22</v>
      </c>
      <c r="I8" s="79"/>
      <c r="J8" s="9" t="s">
        <v>23</v>
      </c>
      <c r="K8" s="5"/>
      <c r="L8" s="6"/>
    </row>
    <row r="9" s="1" customFormat="1" ht="28" customHeight="1" spans="1:12">
      <c r="A9" s="5"/>
      <c r="B9" s="5"/>
      <c r="C9" s="5"/>
      <c r="D9" s="5"/>
      <c r="E9" s="5"/>
      <c r="F9" s="5"/>
      <c r="G9" s="65"/>
      <c r="H9" s="68" t="s">
        <v>24</v>
      </c>
      <c r="I9" s="79"/>
      <c r="J9" s="9" t="s">
        <v>25</v>
      </c>
      <c r="K9" s="5"/>
      <c r="L9" s="6"/>
    </row>
    <row r="10" s="1" customFormat="1" ht="18" customHeight="1" spans="1:12">
      <c r="A10" s="5"/>
      <c r="B10" s="5"/>
      <c r="C10" s="5"/>
      <c r="D10" s="5"/>
      <c r="E10" s="5" t="s">
        <v>26</v>
      </c>
      <c r="F10" s="5">
        <v>3</v>
      </c>
      <c r="G10" s="65" t="s">
        <v>27</v>
      </c>
      <c r="H10" s="66" t="s">
        <v>15</v>
      </c>
      <c r="I10" s="79" t="s">
        <v>28</v>
      </c>
      <c r="J10" s="8"/>
      <c r="K10" s="5">
        <v>3</v>
      </c>
      <c r="L10" s="6">
        <f>F10-K10</f>
        <v>0</v>
      </c>
    </row>
    <row r="11" s="1" customFormat="1" ht="29" customHeight="1" spans="1:12">
      <c r="A11" s="5"/>
      <c r="B11" s="5"/>
      <c r="C11" s="5"/>
      <c r="D11" s="5"/>
      <c r="E11" s="5"/>
      <c r="F11" s="5"/>
      <c r="G11" s="65"/>
      <c r="H11" s="67" t="s">
        <v>29</v>
      </c>
      <c r="I11" s="79"/>
      <c r="J11" s="9" t="s">
        <v>30</v>
      </c>
      <c r="K11" s="5"/>
      <c r="L11" s="6"/>
    </row>
    <row r="12" s="1" customFormat="1" ht="29" customHeight="1" spans="1:12">
      <c r="A12" s="5"/>
      <c r="B12" s="5"/>
      <c r="C12" s="5"/>
      <c r="D12" s="5"/>
      <c r="E12" s="5"/>
      <c r="F12" s="5"/>
      <c r="G12" s="65"/>
      <c r="H12" s="67" t="s">
        <v>31</v>
      </c>
      <c r="I12" s="79"/>
      <c r="J12" s="9" t="s">
        <v>32</v>
      </c>
      <c r="K12" s="5"/>
      <c r="L12" s="6"/>
    </row>
    <row r="13" s="1" customFormat="1" ht="37" customHeight="1" spans="1:12">
      <c r="A13" s="5"/>
      <c r="B13" s="5"/>
      <c r="C13" s="5"/>
      <c r="D13" s="5"/>
      <c r="E13" s="5"/>
      <c r="F13" s="5"/>
      <c r="G13" s="65"/>
      <c r="H13" s="68" t="s">
        <v>33</v>
      </c>
      <c r="I13" s="79"/>
      <c r="J13" s="9" t="s">
        <v>34</v>
      </c>
      <c r="K13" s="5"/>
      <c r="L13" s="6"/>
    </row>
    <row r="14" s="1" customFormat="1" ht="18" customHeight="1" spans="1:12">
      <c r="A14" s="5"/>
      <c r="B14" s="5"/>
      <c r="C14" s="5" t="s">
        <v>35</v>
      </c>
      <c r="D14" s="5">
        <v>6</v>
      </c>
      <c r="E14" s="5" t="s">
        <v>36</v>
      </c>
      <c r="F14" s="5">
        <v>3</v>
      </c>
      <c r="G14" s="65" t="s">
        <v>37</v>
      </c>
      <c r="H14" s="66" t="s">
        <v>15</v>
      </c>
      <c r="I14" s="79" t="s">
        <v>38</v>
      </c>
      <c r="J14" s="8"/>
      <c r="K14" s="5">
        <v>3</v>
      </c>
      <c r="L14" s="6">
        <f>F14-K14</f>
        <v>0</v>
      </c>
    </row>
    <row r="15" s="1" customFormat="1" ht="21" customHeight="1" spans="1:12">
      <c r="A15" s="5"/>
      <c r="B15" s="5"/>
      <c r="C15" s="5"/>
      <c r="D15" s="5"/>
      <c r="E15" s="5"/>
      <c r="F15" s="5"/>
      <c r="G15" s="65"/>
      <c r="H15" s="67" t="s">
        <v>39</v>
      </c>
      <c r="I15" s="79"/>
      <c r="J15" s="9" t="s">
        <v>40</v>
      </c>
      <c r="K15" s="5"/>
      <c r="L15" s="6"/>
    </row>
    <row r="16" s="1" customFormat="1" ht="21" customHeight="1" spans="1:12">
      <c r="A16" s="5"/>
      <c r="B16" s="5"/>
      <c r="C16" s="5"/>
      <c r="D16" s="5"/>
      <c r="E16" s="5"/>
      <c r="F16" s="5"/>
      <c r="G16" s="65"/>
      <c r="H16" s="67" t="s">
        <v>41</v>
      </c>
      <c r="I16" s="79"/>
      <c r="J16" s="9" t="s">
        <v>42</v>
      </c>
      <c r="K16" s="5"/>
      <c r="L16" s="6"/>
    </row>
    <row r="17" s="1" customFormat="1" ht="24" customHeight="1" spans="1:12">
      <c r="A17" s="5"/>
      <c r="B17" s="5"/>
      <c r="C17" s="5"/>
      <c r="D17" s="5"/>
      <c r="E17" s="5"/>
      <c r="F17" s="5"/>
      <c r="G17" s="65"/>
      <c r="H17" s="67" t="s">
        <v>43</v>
      </c>
      <c r="I17" s="79"/>
      <c r="J17" s="9" t="s">
        <v>18</v>
      </c>
      <c r="K17" s="5"/>
      <c r="L17" s="6"/>
    </row>
    <row r="18" s="1" customFormat="1" ht="25" customHeight="1" spans="1:12">
      <c r="A18" s="5"/>
      <c r="B18" s="5"/>
      <c r="C18" s="5"/>
      <c r="D18" s="5"/>
      <c r="E18" s="5"/>
      <c r="F18" s="5"/>
      <c r="G18" s="65"/>
      <c r="H18" s="68" t="s">
        <v>44</v>
      </c>
      <c r="I18" s="79"/>
      <c r="J18" s="15" t="s">
        <v>45</v>
      </c>
      <c r="K18" s="5"/>
      <c r="L18" s="6"/>
    </row>
    <row r="19" s="1" customFormat="1" ht="18" customHeight="1" spans="1:12">
      <c r="A19" s="5"/>
      <c r="B19" s="5"/>
      <c r="C19" s="5"/>
      <c r="D19" s="5"/>
      <c r="E19" s="5" t="s">
        <v>46</v>
      </c>
      <c r="F19" s="5">
        <v>3</v>
      </c>
      <c r="G19" s="65" t="s">
        <v>47</v>
      </c>
      <c r="H19" s="66" t="s">
        <v>15</v>
      </c>
      <c r="I19" s="79" t="s">
        <v>28</v>
      </c>
      <c r="J19" s="9"/>
      <c r="K19" s="5">
        <v>3</v>
      </c>
      <c r="L19" s="7">
        <f>K19-F19</f>
        <v>0</v>
      </c>
    </row>
    <row r="20" s="1" customFormat="1" ht="23" customHeight="1" spans="1:12">
      <c r="A20" s="5"/>
      <c r="B20" s="5"/>
      <c r="C20" s="5"/>
      <c r="D20" s="5"/>
      <c r="E20" s="5"/>
      <c r="F20" s="5"/>
      <c r="G20" s="65"/>
      <c r="H20" s="67" t="s">
        <v>48</v>
      </c>
      <c r="I20" s="79"/>
      <c r="J20" s="9" t="s">
        <v>49</v>
      </c>
      <c r="K20" s="5"/>
      <c r="L20" s="7"/>
    </row>
    <row r="21" s="1" customFormat="1" ht="42" customHeight="1" spans="1:13">
      <c r="A21" s="5"/>
      <c r="B21" s="5"/>
      <c r="C21" s="5"/>
      <c r="D21" s="5"/>
      <c r="E21" s="5"/>
      <c r="F21" s="5"/>
      <c r="G21" s="65"/>
      <c r="H21" s="67" t="s">
        <v>50</v>
      </c>
      <c r="I21" s="79"/>
      <c r="K21" s="5"/>
      <c r="L21" s="7"/>
      <c r="M21" s="80" t="s">
        <v>51</v>
      </c>
    </row>
    <row r="22" s="1" customFormat="1" ht="26" customHeight="1" spans="1:12">
      <c r="A22" s="5"/>
      <c r="B22" s="5"/>
      <c r="C22" s="5"/>
      <c r="D22" s="5"/>
      <c r="E22" s="5"/>
      <c r="F22" s="5"/>
      <c r="G22" s="65"/>
      <c r="H22" s="68" t="s">
        <v>52</v>
      </c>
      <c r="I22" s="79"/>
      <c r="J22" s="9" t="s">
        <v>53</v>
      </c>
      <c r="K22" s="5"/>
      <c r="L22" s="7"/>
    </row>
    <row r="23" s="1" customFormat="1" ht="22" customHeight="1" spans="1:12">
      <c r="A23" s="5"/>
      <c r="B23" s="5"/>
      <c r="C23" s="5" t="s">
        <v>54</v>
      </c>
      <c r="D23" s="5">
        <v>4</v>
      </c>
      <c r="E23" s="5" t="s">
        <v>55</v>
      </c>
      <c r="F23" s="5">
        <v>2</v>
      </c>
      <c r="G23" s="65" t="s">
        <v>56</v>
      </c>
      <c r="H23" s="66" t="s">
        <v>15</v>
      </c>
      <c r="I23" s="79" t="s">
        <v>38</v>
      </c>
      <c r="J23" s="8"/>
      <c r="K23" s="5">
        <v>2</v>
      </c>
      <c r="L23" s="6">
        <f>K23-F23</f>
        <v>0</v>
      </c>
    </row>
    <row r="24" s="1" customFormat="1" ht="22" customHeight="1" spans="1:12">
      <c r="A24" s="5"/>
      <c r="B24" s="5"/>
      <c r="C24" s="5"/>
      <c r="D24" s="5"/>
      <c r="E24" s="5"/>
      <c r="F24" s="5"/>
      <c r="G24" s="65"/>
      <c r="H24" s="67" t="s">
        <v>57</v>
      </c>
      <c r="I24" s="79"/>
      <c r="J24" s="80"/>
      <c r="K24" s="5"/>
      <c r="L24" s="6"/>
    </row>
    <row r="25" s="1" customFormat="1" ht="22" customHeight="1" spans="1:12">
      <c r="A25" s="5"/>
      <c r="B25" s="5"/>
      <c r="C25" s="5"/>
      <c r="D25" s="5"/>
      <c r="E25" s="5"/>
      <c r="F25" s="5"/>
      <c r="G25" s="65"/>
      <c r="H25" s="67" t="s">
        <v>58</v>
      </c>
      <c r="I25" s="79"/>
      <c r="J25" s="9" t="s">
        <v>59</v>
      </c>
      <c r="K25" s="5"/>
      <c r="L25" s="6"/>
    </row>
    <row r="26" s="1" customFormat="1" ht="22" customHeight="1" spans="1:12">
      <c r="A26" s="5"/>
      <c r="B26" s="5"/>
      <c r="C26" s="5"/>
      <c r="D26" s="5"/>
      <c r="E26" s="5"/>
      <c r="F26" s="5"/>
      <c r="G26" s="65"/>
      <c r="H26" s="67" t="s">
        <v>60</v>
      </c>
      <c r="I26" s="79"/>
      <c r="J26" s="80"/>
      <c r="K26" s="5"/>
      <c r="L26" s="6"/>
    </row>
    <row r="27" s="1" customFormat="1" ht="24" customHeight="1" spans="1:12">
      <c r="A27" s="5"/>
      <c r="B27" s="5"/>
      <c r="C27" s="5"/>
      <c r="D27" s="5"/>
      <c r="E27" s="5"/>
      <c r="F27" s="5"/>
      <c r="G27" s="65"/>
      <c r="H27" s="68" t="s">
        <v>61</v>
      </c>
      <c r="I27" s="79"/>
      <c r="J27" s="9" t="s">
        <v>62</v>
      </c>
      <c r="K27" s="5"/>
      <c r="L27" s="6"/>
    </row>
    <row r="28" s="1" customFormat="1" ht="24" customHeight="1" spans="1:12">
      <c r="A28" s="5"/>
      <c r="B28" s="5"/>
      <c r="C28" s="5"/>
      <c r="D28" s="5"/>
      <c r="E28" s="5" t="s">
        <v>63</v>
      </c>
      <c r="F28" s="5">
        <v>2</v>
      </c>
      <c r="G28" s="65" t="s">
        <v>64</v>
      </c>
      <c r="H28" s="66" t="s">
        <v>15</v>
      </c>
      <c r="I28" s="79" t="s">
        <v>65</v>
      </c>
      <c r="J28" s="8"/>
      <c r="K28" s="5">
        <v>2</v>
      </c>
      <c r="L28" s="6">
        <f>K28-F28</f>
        <v>0</v>
      </c>
    </row>
    <row r="29" s="1" customFormat="1" ht="24" customHeight="1" spans="1:12">
      <c r="A29" s="5"/>
      <c r="B29" s="5"/>
      <c r="C29" s="5"/>
      <c r="D29" s="5"/>
      <c r="E29" s="5"/>
      <c r="F29" s="5"/>
      <c r="G29" s="65"/>
      <c r="H29" s="67" t="s">
        <v>66</v>
      </c>
      <c r="I29" s="79"/>
      <c r="J29" s="9" t="s">
        <v>67</v>
      </c>
      <c r="K29" s="5"/>
      <c r="L29" s="6"/>
    </row>
    <row r="30" s="1" customFormat="1" ht="24" customHeight="1" spans="1:12">
      <c r="A30" s="5"/>
      <c r="B30" s="5"/>
      <c r="C30" s="5"/>
      <c r="D30" s="5"/>
      <c r="E30" s="5"/>
      <c r="F30" s="5"/>
      <c r="G30" s="65"/>
      <c r="H30" s="68" t="s">
        <v>68</v>
      </c>
      <c r="I30" s="79"/>
      <c r="J30" s="9" t="s">
        <v>69</v>
      </c>
      <c r="K30" s="5"/>
      <c r="L30" s="6"/>
    </row>
    <row r="31" s="1" customFormat="1" ht="24" customHeight="1" spans="1:12">
      <c r="A31" s="8" t="s">
        <v>70</v>
      </c>
      <c r="B31" s="8">
        <v>25</v>
      </c>
      <c r="C31" s="5" t="s">
        <v>71</v>
      </c>
      <c r="D31" s="5">
        <v>15</v>
      </c>
      <c r="E31" s="5" t="s">
        <v>72</v>
      </c>
      <c r="F31" s="5">
        <v>5</v>
      </c>
      <c r="G31" s="65" t="s">
        <v>73</v>
      </c>
      <c r="H31" s="66" t="s">
        <v>74</v>
      </c>
      <c r="I31" s="79" t="s">
        <v>75</v>
      </c>
      <c r="J31" s="81" t="s">
        <v>76</v>
      </c>
      <c r="K31" s="5">
        <v>0</v>
      </c>
      <c r="L31" s="7">
        <f t="shared" ref="L31:L36" si="0">K31-F31</f>
        <v>-5</v>
      </c>
    </row>
    <row r="32" s="1" customFormat="1" ht="26" customHeight="1" spans="1:12">
      <c r="A32" s="9"/>
      <c r="B32" s="9"/>
      <c r="C32" s="5"/>
      <c r="D32" s="5"/>
      <c r="E32" s="5"/>
      <c r="F32" s="5"/>
      <c r="G32" s="65"/>
      <c r="H32" s="67" t="s">
        <v>77</v>
      </c>
      <c r="I32" s="79"/>
      <c r="J32" s="82"/>
      <c r="K32" s="5"/>
      <c r="L32" s="7"/>
    </row>
    <row r="33" s="1" customFormat="1" ht="26" customHeight="1" spans="1:12">
      <c r="A33" s="9"/>
      <c r="B33" s="9"/>
      <c r="C33" s="5"/>
      <c r="D33" s="5"/>
      <c r="E33" s="5"/>
      <c r="F33" s="5"/>
      <c r="G33" s="65"/>
      <c r="H33" s="68" t="s">
        <v>78</v>
      </c>
      <c r="I33" s="79"/>
      <c r="J33" s="83"/>
      <c r="K33" s="5"/>
      <c r="L33" s="7"/>
    </row>
    <row r="34" s="1" customFormat="1" ht="30" customHeight="1" spans="1:12">
      <c r="A34" s="9"/>
      <c r="B34" s="9"/>
      <c r="C34" s="5"/>
      <c r="D34" s="5"/>
      <c r="E34" s="5" t="s">
        <v>79</v>
      </c>
      <c r="F34" s="5">
        <v>5</v>
      </c>
      <c r="G34" s="65" t="s">
        <v>80</v>
      </c>
      <c r="H34" s="66" t="s">
        <v>81</v>
      </c>
      <c r="I34" s="84" t="s">
        <v>82</v>
      </c>
      <c r="J34" s="85" t="s">
        <v>83</v>
      </c>
      <c r="K34" s="5">
        <v>5</v>
      </c>
      <c r="L34" s="7">
        <f t="shared" si="0"/>
        <v>0</v>
      </c>
    </row>
    <row r="35" s="1" customFormat="1" ht="28" customHeight="1" spans="1:12">
      <c r="A35" s="9"/>
      <c r="B35" s="9"/>
      <c r="C35" s="5"/>
      <c r="D35" s="5"/>
      <c r="E35" s="5"/>
      <c r="F35" s="5"/>
      <c r="G35" s="65"/>
      <c r="H35" s="68" t="s">
        <v>84</v>
      </c>
      <c r="I35" s="86"/>
      <c r="J35" s="5"/>
      <c r="K35" s="5"/>
      <c r="L35" s="7"/>
    </row>
    <row r="36" s="1" customFormat="1" ht="18" customHeight="1" spans="1:12">
      <c r="A36" s="9"/>
      <c r="B36" s="9"/>
      <c r="C36" s="5"/>
      <c r="D36" s="5"/>
      <c r="E36" s="5" t="s">
        <v>85</v>
      </c>
      <c r="F36" s="5">
        <v>5</v>
      </c>
      <c r="G36" s="65" t="s">
        <v>86</v>
      </c>
      <c r="H36" s="66" t="s">
        <v>15</v>
      </c>
      <c r="I36" s="79" t="s">
        <v>38</v>
      </c>
      <c r="J36" s="87"/>
      <c r="K36" s="5">
        <v>5</v>
      </c>
      <c r="L36" s="6">
        <f t="shared" si="0"/>
        <v>0</v>
      </c>
    </row>
    <row r="37" s="1" customFormat="1" ht="27" customHeight="1" spans="1:12">
      <c r="A37" s="9"/>
      <c r="B37" s="9"/>
      <c r="C37" s="5"/>
      <c r="D37" s="5"/>
      <c r="E37" s="5"/>
      <c r="F37" s="5"/>
      <c r="G37" s="65"/>
      <c r="H37" s="67" t="s">
        <v>87</v>
      </c>
      <c r="I37" s="79"/>
      <c r="J37" s="82"/>
      <c r="K37" s="5"/>
      <c r="L37" s="6"/>
    </row>
    <row r="38" s="1" customFormat="1" ht="24" customHeight="1" spans="1:12">
      <c r="A38" s="9"/>
      <c r="B38" s="9"/>
      <c r="C38" s="5"/>
      <c r="D38" s="5"/>
      <c r="E38" s="5"/>
      <c r="F38" s="5"/>
      <c r="G38" s="65"/>
      <c r="H38" s="67" t="s">
        <v>88</v>
      </c>
      <c r="I38" s="79"/>
      <c r="J38" s="88" t="s">
        <v>89</v>
      </c>
      <c r="K38" s="5"/>
      <c r="L38" s="6"/>
    </row>
    <row r="39" s="1" customFormat="1" ht="24" customHeight="1" spans="1:12">
      <c r="A39" s="9"/>
      <c r="B39" s="9"/>
      <c r="C39" s="5"/>
      <c r="D39" s="5"/>
      <c r="E39" s="5"/>
      <c r="F39" s="5"/>
      <c r="G39" s="65"/>
      <c r="H39" s="67" t="s">
        <v>90</v>
      </c>
      <c r="I39" s="79"/>
      <c r="J39" s="82"/>
      <c r="K39" s="5"/>
      <c r="L39" s="6"/>
    </row>
    <row r="40" s="1" customFormat="1" ht="24" customHeight="1" spans="1:12">
      <c r="A40" s="9"/>
      <c r="B40" s="9"/>
      <c r="C40" s="5"/>
      <c r="D40" s="5"/>
      <c r="E40" s="5"/>
      <c r="F40" s="5"/>
      <c r="G40" s="65"/>
      <c r="H40" s="68" t="s">
        <v>91</v>
      </c>
      <c r="I40" s="79"/>
      <c r="J40" s="83"/>
      <c r="K40" s="5"/>
      <c r="L40" s="6"/>
    </row>
    <row r="41" s="1" customFormat="1" ht="21" customHeight="1" spans="1:12">
      <c r="A41" s="9"/>
      <c r="B41" s="9"/>
      <c r="C41" s="8" t="s">
        <v>92</v>
      </c>
      <c r="D41" s="8">
        <v>10</v>
      </c>
      <c r="E41" s="5" t="s">
        <v>93</v>
      </c>
      <c r="F41" s="5">
        <v>2</v>
      </c>
      <c r="G41" s="65" t="s">
        <v>94</v>
      </c>
      <c r="H41" s="66" t="s">
        <v>15</v>
      </c>
      <c r="I41" s="79" t="s">
        <v>65</v>
      </c>
      <c r="J41" s="9"/>
      <c r="K41" s="5">
        <v>2</v>
      </c>
      <c r="L41" s="6">
        <f>K41-F41</f>
        <v>0</v>
      </c>
    </row>
    <row r="42" s="1" customFormat="1" ht="21" customHeight="1" spans="1:12">
      <c r="A42" s="9"/>
      <c r="B42" s="9"/>
      <c r="C42" s="9"/>
      <c r="D42" s="9"/>
      <c r="E42" s="5"/>
      <c r="F42" s="5"/>
      <c r="G42" s="65"/>
      <c r="H42" s="67" t="s">
        <v>95</v>
      </c>
      <c r="I42" s="79"/>
      <c r="J42" s="9" t="s">
        <v>96</v>
      </c>
      <c r="K42" s="5"/>
      <c r="L42" s="6"/>
    </row>
    <row r="43" s="1" customFormat="1" ht="21" customHeight="1" spans="1:12">
      <c r="A43" s="9"/>
      <c r="B43" s="9"/>
      <c r="C43" s="9"/>
      <c r="D43" s="9"/>
      <c r="E43" s="5"/>
      <c r="F43" s="5"/>
      <c r="G43" s="65"/>
      <c r="H43" s="68" t="s">
        <v>97</v>
      </c>
      <c r="I43" s="79"/>
      <c r="J43" s="9" t="s">
        <v>98</v>
      </c>
      <c r="K43" s="5"/>
      <c r="L43" s="6"/>
    </row>
    <row r="44" s="1" customFormat="1" ht="32" customHeight="1" spans="1:12">
      <c r="A44" s="9"/>
      <c r="B44" s="9"/>
      <c r="C44" s="9"/>
      <c r="D44" s="9"/>
      <c r="E44" s="8" t="s">
        <v>99</v>
      </c>
      <c r="F44" s="8">
        <v>8</v>
      </c>
      <c r="G44" s="69" t="s">
        <v>100</v>
      </c>
      <c r="H44" s="66" t="s">
        <v>101</v>
      </c>
      <c r="I44" s="84" t="s">
        <v>38</v>
      </c>
      <c r="J44" s="8" t="s">
        <v>18</v>
      </c>
      <c r="K44" s="8">
        <v>4</v>
      </c>
      <c r="L44" s="10">
        <f t="shared" ref="L44:L60" si="1">K44-F44</f>
        <v>-4</v>
      </c>
    </row>
    <row r="45" s="1" customFormat="1" ht="32" customHeight="1" spans="1:12">
      <c r="A45" s="9"/>
      <c r="B45" s="9"/>
      <c r="C45" s="9"/>
      <c r="D45" s="9"/>
      <c r="E45" s="9"/>
      <c r="F45" s="9"/>
      <c r="G45" s="70"/>
      <c r="H45" s="67" t="s">
        <v>102</v>
      </c>
      <c r="I45" s="89"/>
      <c r="J45" s="90" t="s">
        <v>103</v>
      </c>
      <c r="K45" s="9"/>
      <c r="L45" s="91"/>
    </row>
    <row r="46" s="1" customFormat="1" ht="36" customHeight="1" spans="1:12">
      <c r="A46" s="9"/>
      <c r="B46" s="9"/>
      <c r="C46" s="9"/>
      <c r="D46" s="9"/>
      <c r="E46" s="9"/>
      <c r="F46" s="9"/>
      <c r="G46" s="70"/>
      <c r="H46" s="67" t="s">
        <v>104</v>
      </c>
      <c r="I46" s="89"/>
      <c r="J46" s="92" t="s">
        <v>105</v>
      </c>
      <c r="K46" s="9"/>
      <c r="L46" s="91"/>
    </row>
    <row r="47" s="1" customFormat="1" ht="44" customHeight="1" spans="1:12">
      <c r="A47" s="15"/>
      <c r="B47" s="15"/>
      <c r="C47" s="9"/>
      <c r="D47" s="9"/>
      <c r="E47" s="9"/>
      <c r="F47" s="15"/>
      <c r="G47" s="71"/>
      <c r="H47" s="68" t="s">
        <v>106</v>
      </c>
      <c r="I47" s="89"/>
      <c r="J47" s="93" t="s">
        <v>107</v>
      </c>
      <c r="K47" s="15"/>
      <c r="L47" s="91"/>
    </row>
    <row r="48" s="1" customFormat="1" ht="27" customHeight="1" spans="1:12">
      <c r="A48" s="5" t="s">
        <v>108</v>
      </c>
      <c r="B48" s="5">
        <v>35</v>
      </c>
      <c r="C48" s="11" t="s">
        <v>109</v>
      </c>
      <c r="D48" s="11">
        <v>15</v>
      </c>
      <c r="E48" s="8" t="s">
        <v>110</v>
      </c>
      <c r="F48" s="5">
        <v>2.2</v>
      </c>
      <c r="G48" s="65" t="s">
        <v>111</v>
      </c>
      <c r="H48" s="72" t="s">
        <v>112</v>
      </c>
      <c r="I48" s="79" t="s">
        <v>113</v>
      </c>
      <c r="J48" s="5" t="s">
        <v>114</v>
      </c>
      <c r="K48" s="5">
        <v>1.1</v>
      </c>
      <c r="L48" s="10">
        <f t="shared" si="1"/>
        <v>-1.1</v>
      </c>
    </row>
    <row r="49" s="1" customFormat="1" ht="24" customHeight="1" spans="1:12">
      <c r="A49" s="5"/>
      <c r="B49" s="5"/>
      <c r="C49" s="12"/>
      <c r="D49" s="12"/>
      <c r="E49" s="8" t="s">
        <v>115</v>
      </c>
      <c r="F49" s="5">
        <v>2.2</v>
      </c>
      <c r="G49" s="65" t="s">
        <v>116</v>
      </c>
      <c r="H49" s="72" t="s">
        <v>117</v>
      </c>
      <c r="I49" s="79" t="s">
        <v>113</v>
      </c>
      <c r="J49" s="5" t="s">
        <v>118</v>
      </c>
      <c r="K49" s="5">
        <v>1.1</v>
      </c>
      <c r="L49" s="10">
        <f t="shared" si="1"/>
        <v>-1.1</v>
      </c>
    </row>
    <row r="50" s="1" customFormat="1" ht="24" customHeight="1" spans="1:12">
      <c r="A50" s="5"/>
      <c r="B50" s="5"/>
      <c r="C50" s="12"/>
      <c r="D50" s="12"/>
      <c r="E50" s="8" t="s">
        <v>119</v>
      </c>
      <c r="F50" s="5">
        <v>2.2</v>
      </c>
      <c r="G50" s="65" t="s">
        <v>120</v>
      </c>
      <c r="H50" s="72" t="s">
        <v>121</v>
      </c>
      <c r="I50" s="79" t="s">
        <v>113</v>
      </c>
      <c r="J50" s="5" t="s">
        <v>122</v>
      </c>
      <c r="K50" s="5">
        <v>1.1</v>
      </c>
      <c r="L50" s="10">
        <f t="shared" si="1"/>
        <v>-1.1</v>
      </c>
    </row>
    <row r="51" s="1" customFormat="1" ht="24" customHeight="1" spans="1:12">
      <c r="A51" s="5"/>
      <c r="B51" s="5"/>
      <c r="C51" s="12"/>
      <c r="D51" s="12"/>
      <c r="E51" s="8" t="s">
        <v>123</v>
      </c>
      <c r="F51" s="5">
        <v>2.2</v>
      </c>
      <c r="G51" s="65" t="s">
        <v>124</v>
      </c>
      <c r="H51" s="72" t="s">
        <v>125</v>
      </c>
      <c r="I51" s="79" t="s">
        <v>113</v>
      </c>
      <c r="J51" s="5" t="s">
        <v>126</v>
      </c>
      <c r="K51" s="5">
        <v>1.1</v>
      </c>
      <c r="L51" s="10">
        <f t="shared" si="1"/>
        <v>-1.1</v>
      </c>
    </row>
    <row r="52" s="1" customFormat="1" ht="22" customHeight="1" spans="1:12">
      <c r="A52" s="5"/>
      <c r="B52" s="5"/>
      <c r="C52" s="12"/>
      <c r="D52" s="12"/>
      <c r="E52" s="8" t="s">
        <v>127</v>
      </c>
      <c r="F52" s="5">
        <v>2.2</v>
      </c>
      <c r="G52" s="65" t="s">
        <v>128</v>
      </c>
      <c r="H52" s="72" t="s">
        <v>129</v>
      </c>
      <c r="I52" s="79" t="s">
        <v>113</v>
      </c>
      <c r="J52" s="5" t="s">
        <v>130</v>
      </c>
      <c r="K52" s="5">
        <v>1.1</v>
      </c>
      <c r="L52" s="10">
        <f t="shared" si="1"/>
        <v>-1.1</v>
      </c>
    </row>
    <row r="53" s="1" customFormat="1" ht="24" customHeight="1" spans="1:12">
      <c r="A53" s="5"/>
      <c r="B53" s="5"/>
      <c r="C53" s="12"/>
      <c r="D53" s="12"/>
      <c r="E53" s="8" t="s">
        <v>131</v>
      </c>
      <c r="F53" s="5">
        <v>2.2</v>
      </c>
      <c r="G53" s="65" t="s">
        <v>132</v>
      </c>
      <c r="H53" s="72" t="s">
        <v>133</v>
      </c>
      <c r="I53" s="79" t="s">
        <v>113</v>
      </c>
      <c r="J53" s="5" t="s">
        <v>134</v>
      </c>
      <c r="K53" s="5">
        <v>1.1</v>
      </c>
      <c r="L53" s="10">
        <f t="shared" si="1"/>
        <v>-1.1</v>
      </c>
    </row>
    <row r="54" s="1" customFormat="1" ht="26" customHeight="1" spans="1:12">
      <c r="A54" s="5"/>
      <c r="B54" s="5"/>
      <c r="C54" s="12"/>
      <c r="D54" s="12"/>
      <c r="E54" s="8" t="s">
        <v>135</v>
      </c>
      <c r="F54" s="5">
        <v>1.8</v>
      </c>
      <c r="G54" s="65" t="s">
        <v>136</v>
      </c>
      <c r="H54" s="73" t="s">
        <v>137</v>
      </c>
      <c r="I54" s="79" t="s">
        <v>113</v>
      </c>
      <c r="J54" s="5" t="s">
        <v>138</v>
      </c>
      <c r="K54" s="5">
        <v>0</v>
      </c>
      <c r="L54" s="10"/>
    </row>
    <row r="55" s="1" customFormat="1" ht="29" customHeight="1" spans="1:12">
      <c r="A55" s="5"/>
      <c r="B55" s="5"/>
      <c r="C55" s="8" t="s">
        <v>139</v>
      </c>
      <c r="D55" s="8">
        <v>15</v>
      </c>
      <c r="E55" s="8" t="s">
        <v>140</v>
      </c>
      <c r="F55" s="5">
        <v>8</v>
      </c>
      <c r="G55" s="65" t="s">
        <v>141</v>
      </c>
      <c r="H55" s="66" t="s">
        <v>142</v>
      </c>
      <c r="I55" s="79" t="s">
        <v>143</v>
      </c>
      <c r="J55" s="94" t="s">
        <v>144</v>
      </c>
      <c r="K55" s="5">
        <v>4</v>
      </c>
      <c r="L55" s="10">
        <f>K55-F55</f>
        <v>-4</v>
      </c>
    </row>
    <row r="56" s="1" customFormat="1" ht="29" customHeight="1" spans="1:12">
      <c r="A56" s="5"/>
      <c r="B56" s="5"/>
      <c r="C56" s="9"/>
      <c r="D56" s="9"/>
      <c r="E56" s="8" t="s">
        <v>145</v>
      </c>
      <c r="F56" s="5">
        <v>7</v>
      </c>
      <c r="G56" s="65" t="s">
        <v>146</v>
      </c>
      <c r="H56" s="72" t="s">
        <v>147</v>
      </c>
      <c r="I56" s="79" t="s">
        <v>148</v>
      </c>
      <c r="J56" s="5" t="s">
        <v>18</v>
      </c>
      <c r="K56" s="5">
        <v>7</v>
      </c>
      <c r="L56" s="10">
        <f>K56-F56</f>
        <v>0</v>
      </c>
    </row>
    <row r="57" s="1" customFormat="1" ht="39" customHeight="1" spans="1:12">
      <c r="A57" s="5"/>
      <c r="B57" s="5"/>
      <c r="C57" s="8" t="s">
        <v>149</v>
      </c>
      <c r="D57" s="8">
        <v>3</v>
      </c>
      <c r="E57" s="5" t="s">
        <v>150</v>
      </c>
      <c r="F57" s="5">
        <v>3</v>
      </c>
      <c r="G57" s="65" t="s">
        <v>151</v>
      </c>
      <c r="H57" s="72" t="s">
        <v>152</v>
      </c>
      <c r="I57" s="79" t="s">
        <v>153</v>
      </c>
      <c r="J57" s="95" t="s">
        <v>154</v>
      </c>
      <c r="K57" s="5">
        <v>1.5</v>
      </c>
      <c r="L57" s="10">
        <f>K57-F57</f>
        <v>-1.5</v>
      </c>
    </row>
    <row r="58" customFormat="1" ht="27" customHeight="1" spans="1:12">
      <c r="A58" s="5"/>
      <c r="B58" s="5"/>
      <c r="C58" s="5" t="s">
        <v>155</v>
      </c>
      <c r="D58" s="5">
        <v>2</v>
      </c>
      <c r="E58" s="5" t="s">
        <v>156</v>
      </c>
      <c r="F58" s="13">
        <v>2</v>
      </c>
      <c r="G58" s="65" t="s">
        <v>157</v>
      </c>
      <c r="H58" s="72" t="s">
        <v>158</v>
      </c>
      <c r="I58" s="79" t="s">
        <v>159</v>
      </c>
      <c r="J58" s="85"/>
      <c r="K58" s="96">
        <v>2</v>
      </c>
      <c r="L58" s="10">
        <f>K58-F58</f>
        <v>0</v>
      </c>
    </row>
    <row r="59" s="1" customFormat="1" ht="39" customHeight="1" spans="1:12">
      <c r="A59" s="8" t="s">
        <v>160</v>
      </c>
      <c r="B59" s="8">
        <v>25</v>
      </c>
      <c r="C59" s="5" t="s">
        <v>161</v>
      </c>
      <c r="D59" s="5">
        <v>9</v>
      </c>
      <c r="E59" s="5" t="s">
        <v>162</v>
      </c>
      <c r="F59" s="5">
        <f>D59</f>
        <v>9</v>
      </c>
      <c r="G59" s="65" t="s">
        <v>163</v>
      </c>
      <c r="H59" s="72" t="s">
        <v>164</v>
      </c>
      <c r="I59" s="79" t="s">
        <v>165</v>
      </c>
      <c r="J59" s="85" t="s">
        <v>166</v>
      </c>
      <c r="K59" s="5">
        <v>9</v>
      </c>
      <c r="L59" s="10">
        <f>K59-F59</f>
        <v>0</v>
      </c>
    </row>
    <row r="60" s="1" customFormat="1" ht="39" customHeight="1" spans="1:12">
      <c r="A60" s="9"/>
      <c r="B60" s="9"/>
      <c r="C60" s="74" t="s">
        <v>167</v>
      </c>
      <c r="D60" s="5">
        <v>8</v>
      </c>
      <c r="E60" s="5" t="s">
        <v>168</v>
      </c>
      <c r="F60" s="5">
        <v>8</v>
      </c>
      <c r="G60" s="65" t="s">
        <v>169</v>
      </c>
      <c r="H60" s="72" t="s">
        <v>170</v>
      </c>
      <c r="I60" s="79" t="s">
        <v>159</v>
      </c>
      <c r="J60" s="85" t="s">
        <v>171</v>
      </c>
      <c r="K60" s="5">
        <v>8</v>
      </c>
      <c r="L60" s="10">
        <f>K60-F60</f>
        <v>0</v>
      </c>
    </row>
    <row r="61" s="1" customFormat="1" ht="33" customHeight="1" spans="1:12">
      <c r="A61" s="15"/>
      <c r="B61" s="15"/>
      <c r="C61" s="5" t="s">
        <v>172</v>
      </c>
      <c r="D61" s="5">
        <v>8</v>
      </c>
      <c r="E61" s="5" t="s">
        <v>173</v>
      </c>
      <c r="F61" s="5">
        <f>D61</f>
        <v>8</v>
      </c>
      <c r="G61" s="65" t="s">
        <v>174</v>
      </c>
      <c r="H61" s="75" t="s">
        <v>175</v>
      </c>
      <c r="I61" s="79" t="s">
        <v>159</v>
      </c>
      <c r="J61" s="85" t="s">
        <v>176</v>
      </c>
      <c r="K61" s="5">
        <v>7</v>
      </c>
      <c r="L61" s="10">
        <f>K61-F61</f>
        <v>-1</v>
      </c>
    </row>
    <row r="62" s="1" customFormat="1" ht="18" customHeight="1" spans="1:12">
      <c r="A62" s="16" t="s">
        <v>177</v>
      </c>
      <c r="B62" s="16">
        <f>SUM(B4:B61)</f>
        <v>100</v>
      </c>
      <c r="C62" s="16"/>
      <c r="D62" s="16">
        <f>SUM(D4:D61)</f>
        <v>100</v>
      </c>
      <c r="E62" s="16"/>
      <c r="F62" s="16">
        <f>SUM(F4:F61)</f>
        <v>100</v>
      </c>
      <c r="G62" s="76"/>
      <c r="H62" s="77"/>
      <c r="I62" s="76"/>
      <c r="J62" s="14"/>
      <c r="K62" s="16">
        <f>SUM(K4:K61)</f>
        <v>76.1</v>
      </c>
      <c r="L62" s="16">
        <f>SUM(L4:L61)</f>
        <v>-22.1</v>
      </c>
    </row>
    <row r="63" s="1" customFormat="1" spans="1:10">
      <c r="A63" s="2"/>
      <c r="B63" s="2"/>
      <c r="C63" s="2"/>
      <c r="D63" s="2"/>
      <c r="E63" s="2"/>
      <c r="F63" s="2"/>
      <c r="J63" s="57"/>
    </row>
    <row r="64" s="1" customFormat="1" spans="1:9">
      <c r="A64" s="2"/>
      <c r="B64" s="2"/>
      <c r="C64" s="2"/>
      <c r="D64" s="2"/>
      <c r="E64" s="2"/>
      <c r="F64" s="2"/>
      <c r="I64" s="57"/>
    </row>
    <row r="65" s="1" customFormat="1" spans="1:10">
      <c r="A65" s="2"/>
      <c r="B65" s="2"/>
      <c r="C65" s="2"/>
      <c r="D65" s="2"/>
      <c r="E65" s="2"/>
      <c r="F65" s="2"/>
      <c r="J65" s="57"/>
    </row>
    <row r="66" s="1" customFormat="1" ht="36" hidden="1" customHeight="1" spans="1:12">
      <c r="A66" s="2"/>
      <c r="B66" s="2"/>
      <c r="C66" s="17" t="s">
        <v>178</v>
      </c>
      <c r="D66" s="18"/>
      <c r="E66" s="17"/>
      <c r="F66" s="17"/>
      <c r="G66" s="17"/>
      <c r="H66" s="17"/>
      <c r="I66" s="17"/>
      <c r="J66" s="97"/>
      <c r="K66" s="17"/>
      <c r="L66" s="17"/>
    </row>
  </sheetData>
  <mergeCells count="92">
    <mergeCell ref="A2:K2"/>
    <mergeCell ref="C66:K66"/>
    <mergeCell ref="A4:A30"/>
    <mergeCell ref="A31:A47"/>
    <mergeCell ref="A48:A58"/>
    <mergeCell ref="A59:A61"/>
    <mergeCell ref="B4:B30"/>
    <mergeCell ref="B31:B47"/>
    <mergeCell ref="B48:B58"/>
    <mergeCell ref="B59:B61"/>
    <mergeCell ref="C4:C13"/>
    <mergeCell ref="C14:C22"/>
    <mergeCell ref="C23:C30"/>
    <mergeCell ref="C31:C40"/>
    <mergeCell ref="C41:C47"/>
    <mergeCell ref="C48:C54"/>
    <mergeCell ref="C55:C56"/>
    <mergeCell ref="D4:D13"/>
    <mergeCell ref="D14:D22"/>
    <mergeCell ref="D23:D30"/>
    <mergeCell ref="D31:D40"/>
    <mergeCell ref="D41:D47"/>
    <mergeCell ref="D48:D54"/>
    <mergeCell ref="D55:D56"/>
    <mergeCell ref="E4:E9"/>
    <mergeCell ref="E10:E13"/>
    <mergeCell ref="E14:E18"/>
    <mergeCell ref="E19:E22"/>
    <mergeCell ref="E23:E27"/>
    <mergeCell ref="E28:E30"/>
    <mergeCell ref="E31:E33"/>
    <mergeCell ref="E34:E35"/>
    <mergeCell ref="E36:E40"/>
    <mergeCell ref="E41:E43"/>
    <mergeCell ref="E44:E47"/>
    <mergeCell ref="F4:F9"/>
    <mergeCell ref="F10:F13"/>
    <mergeCell ref="F14:F18"/>
    <mergeCell ref="F19:F22"/>
    <mergeCell ref="F23:F27"/>
    <mergeCell ref="F28:F30"/>
    <mergeCell ref="F31:F33"/>
    <mergeCell ref="F34:F35"/>
    <mergeCell ref="F36:F40"/>
    <mergeCell ref="F41:F43"/>
    <mergeCell ref="F44:F47"/>
    <mergeCell ref="G4:G9"/>
    <mergeCell ref="G10:G13"/>
    <mergeCell ref="G14:G18"/>
    <mergeCell ref="G19:G22"/>
    <mergeCell ref="G23:G27"/>
    <mergeCell ref="G28:G30"/>
    <mergeCell ref="G31:G33"/>
    <mergeCell ref="G34:G35"/>
    <mergeCell ref="G36:G40"/>
    <mergeCell ref="G41:G43"/>
    <mergeCell ref="G44:G47"/>
    <mergeCell ref="I4:I9"/>
    <mergeCell ref="I10:I13"/>
    <mergeCell ref="I14:I18"/>
    <mergeCell ref="I19:I22"/>
    <mergeCell ref="I23:I27"/>
    <mergeCell ref="I28:I30"/>
    <mergeCell ref="I31:I33"/>
    <mergeCell ref="I34:I35"/>
    <mergeCell ref="I36:I40"/>
    <mergeCell ref="I41:I43"/>
    <mergeCell ref="I44:I47"/>
    <mergeCell ref="J31:J33"/>
    <mergeCell ref="J34:J35"/>
    <mergeCell ref="K4:K9"/>
    <mergeCell ref="K10:K13"/>
    <mergeCell ref="K14:K18"/>
    <mergeCell ref="K19:K22"/>
    <mergeCell ref="K23:K27"/>
    <mergeCell ref="K28:K30"/>
    <mergeCell ref="K31:K33"/>
    <mergeCell ref="K34:K35"/>
    <mergeCell ref="K36:K40"/>
    <mergeCell ref="K41:K43"/>
    <mergeCell ref="K44:K47"/>
    <mergeCell ref="L4:L9"/>
    <mergeCell ref="L10:L13"/>
    <mergeCell ref="L14:L18"/>
    <mergeCell ref="L19:L22"/>
    <mergeCell ref="L23:L27"/>
    <mergeCell ref="L28:L30"/>
    <mergeCell ref="L31:L33"/>
    <mergeCell ref="L34:L35"/>
    <mergeCell ref="L36:L40"/>
    <mergeCell ref="L41:L43"/>
    <mergeCell ref="L44:L47"/>
  </mergeCells>
  <pageMargins left="0.751388888888889" right="0.751388888888889" top="0.550694444444444" bottom="0.314583333333333" header="0.5" footer="0.196527777777778"/>
  <pageSetup paperSize="9" scale="59" fitToHeight="0" orientation="landscape" horizontalDpi="600"/>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topLeftCell="A5" workbookViewId="0">
      <selection activeCell="K21" sqref="K21"/>
    </sheetView>
  </sheetViews>
  <sheetFormatPr defaultColWidth="9" defaultRowHeight="13.5" outlineLevelCol="6"/>
  <cols>
    <col min="1" max="1" width="10.25" style="1" customWidth="1"/>
    <col min="2" max="2" width="15.5" style="1" customWidth="1"/>
    <col min="3" max="3" width="16.625" style="1" customWidth="1"/>
    <col min="4" max="4" width="17.875" style="1" customWidth="1"/>
    <col min="5" max="5" width="14.375" style="1" customWidth="1"/>
    <col min="6" max="11" width="9" style="1"/>
    <col min="12" max="12" width="12.625" style="1"/>
    <col min="13" max="16384" width="9" style="1"/>
  </cols>
  <sheetData>
    <row r="1" s="1" customFormat="1" ht="25.5" spans="1:5">
      <c r="A1" s="31" t="s">
        <v>179</v>
      </c>
      <c r="B1" s="31"/>
      <c r="C1" s="31"/>
      <c r="D1" s="31"/>
      <c r="E1" s="31"/>
    </row>
    <row r="2" s="1" customFormat="1" ht="20" customHeight="1" spans="1:5">
      <c r="A2" s="32" t="s">
        <v>180</v>
      </c>
      <c r="B2" s="32"/>
      <c r="C2" s="32"/>
      <c r="D2" s="32"/>
      <c r="E2" s="32"/>
    </row>
    <row r="3" s="1" customFormat="1" spans="1:5">
      <c r="A3" s="33"/>
      <c r="B3" s="33"/>
      <c r="C3" s="33"/>
      <c r="D3" s="34" t="s">
        <v>181</v>
      </c>
      <c r="E3" s="34"/>
    </row>
    <row r="4" s="1" customFormat="1" ht="19" customHeight="1" spans="1:5">
      <c r="A4" s="35" t="s">
        <v>182</v>
      </c>
      <c r="B4" s="35"/>
      <c r="C4" s="36" t="s">
        <v>183</v>
      </c>
      <c r="D4" s="36"/>
      <c r="E4" s="36"/>
    </row>
    <row r="5" s="1" customFormat="1" ht="19" customHeight="1" spans="1:5">
      <c r="A5" s="37" t="s">
        <v>184</v>
      </c>
      <c r="B5" s="37"/>
      <c r="C5" s="38" t="s">
        <v>185</v>
      </c>
      <c r="D5" s="39"/>
      <c r="E5" s="40"/>
    </row>
    <row r="6" s="1" customFormat="1" ht="19" customHeight="1" spans="1:5">
      <c r="A6" s="35" t="s">
        <v>186</v>
      </c>
      <c r="B6" s="35"/>
      <c r="C6" s="41" t="s">
        <v>187</v>
      </c>
      <c r="D6" s="42">
        <v>414.51</v>
      </c>
      <c r="E6" s="43"/>
    </row>
    <row r="7" s="1" customFormat="1" ht="19" customHeight="1" spans="1:5">
      <c r="A7" s="44" t="s">
        <v>188</v>
      </c>
      <c r="B7" s="45"/>
      <c r="C7" s="41" t="s">
        <v>189</v>
      </c>
      <c r="D7" s="42">
        <v>414.51</v>
      </c>
      <c r="E7" s="43"/>
    </row>
    <row r="8" s="1" customFormat="1" ht="19" customHeight="1" spans="1:5">
      <c r="A8" s="44"/>
      <c r="B8" s="45"/>
      <c r="C8" s="41" t="s">
        <v>190</v>
      </c>
      <c r="D8" s="42"/>
      <c r="E8" s="43"/>
    </row>
    <row r="9" s="1" customFormat="1" ht="19" customHeight="1" spans="1:5">
      <c r="A9" s="44"/>
      <c r="B9" s="45"/>
      <c r="C9" s="41" t="s">
        <v>191</v>
      </c>
      <c r="D9" s="42"/>
      <c r="E9" s="43"/>
    </row>
    <row r="10" s="1" customFormat="1" ht="54" customHeight="1" spans="1:5">
      <c r="A10" s="37" t="s">
        <v>192</v>
      </c>
      <c r="B10" s="37"/>
      <c r="C10" s="46" t="s">
        <v>193</v>
      </c>
      <c r="D10" s="46"/>
      <c r="E10" s="46"/>
    </row>
    <row r="11" s="1" customFormat="1" ht="24" customHeight="1" spans="1:5">
      <c r="A11" s="35" t="s">
        <v>194</v>
      </c>
      <c r="B11" s="35"/>
      <c r="C11" s="35"/>
      <c r="D11" s="35"/>
      <c r="E11" s="35"/>
    </row>
    <row r="12" s="1" customFormat="1" ht="24" customHeight="1" spans="1:5">
      <c r="A12" s="47" t="s">
        <v>2</v>
      </c>
      <c r="B12" s="48" t="s">
        <v>4</v>
      </c>
      <c r="C12" s="35" t="s">
        <v>5</v>
      </c>
      <c r="D12" s="35" t="s">
        <v>9</v>
      </c>
      <c r="E12" s="35" t="s">
        <v>195</v>
      </c>
    </row>
    <row r="13" s="1" customFormat="1" ht="30" customHeight="1" spans="1:7">
      <c r="A13" s="49" t="s">
        <v>155</v>
      </c>
      <c r="B13" s="37" t="s">
        <v>196</v>
      </c>
      <c r="C13" s="50" t="s">
        <v>197</v>
      </c>
      <c r="D13" s="51" t="s">
        <v>198</v>
      </c>
      <c r="E13" s="35"/>
      <c r="F13" s="1">
        <v>12600</v>
      </c>
      <c r="G13" s="1">
        <f>F13/12</f>
        <v>1050</v>
      </c>
    </row>
    <row r="14" s="1" customFormat="1" ht="30" customHeight="1" spans="1:7">
      <c r="A14" s="52"/>
      <c r="B14" s="53"/>
      <c r="C14" s="50" t="s">
        <v>199</v>
      </c>
      <c r="D14" s="51" t="s">
        <v>200</v>
      </c>
      <c r="E14" s="35"/>
      <c r="F14" s="1">
        <v>14400</v>
      </c>
      <c r="G14" s="1">
        <f t="shared" ref="G14:G19" si="0">F14/12</f>
        <v>1200</v>
      </c>
    </row>
    <row r="15" s="1" customFormat="1" ht="30" customHeight="1" spans="1:7">
      <c r="A15" s="52"/>
      <c r="B15" s="53"/>
      <c r="C15" s="50" t="s">
        <v>201</v>
      </c>
      <c r="D15" s="51" t="s">
        <v>202</v>
      </c>
      <c r="E15" s="35"/>
      <c r="F15" s="1">
        <v>10800</v>
      </c>
      <c r="G15" s="1">
        <f t="shared" si="0"/>
        <v>900</v>
      </c>
    </row>
    <row r="16" s="1" customFormat="1" ht="30" customHeight="1" spans="1:7">
      <c r="A16" s="52"/>
      <c r="B16" s="53"/>
      <c r="C16" s="50" t="s">
        <v>203</v>
      </c>
      <c r="D16" s="51" t="s">
        <v>204</v>
      </c>
      <c r="E16" s="35"/>
      <c r="F16" s="54">
        <v>16200</v>
      </c>
      <c r="G16" s="1">
        <f t="shared" si="0"/>
        <v>1350</v>
      </c>
    </row>
    <row r="17" s="1" customFormat="1" ht="30" customHeight="1" spans="1:7">
      <c r="A17" s="52"/>
      <c r="B17" s="53"/>
      <c r="C17" s="50" t="s">
        <v>205</v>
      </c>
      <c r="D17" s="51" t="s">
        <v>206</v>
      </c>
      <c r="E17" s="35"/>
      <c r="F17" s="54">
        <v>7200</v>
      </c>
      <c r="G17" s="1">
        <f t="shared" si="0"/>
        <v>600</v>
      </c>
    </row>
    <row r="18" s="1" customFormat="1" ht="30" customHeight="1" spans="1:7">
      <c r="A18" s="52"/>
      <c r="B18" s="53"/>
      <c r="C18" s="50" t="s">
        <v>207</v>
      </c>
      <c r="D18" s="51" t="s">
        <v>208</v>
      </c>
      <c r="E18" s="35"/>
      <c r="F18" s="55">
        <v>1080</v>
      </c>
      <c r="G18" s="1">
        <f t="shared" si="0"/>
        <v>90</v>
      </c>
    </row>
    <row r="19" s="1" customFormat="1" ht="30" customHeight="1" spans="1:7">
      <c r="A19" s="52"/>
      <c r="B19" s="48"/>
      <c r="C19" s="50" t="s">
        <v>209</v>
      </c>
      <c r="D19" s="51" t="s">
        <v>210</v>
      </c>
      <c r="E19" s="35"/>
      <c r="F19" s="54">
        <v>240</v>
      </c>
      <c r="G19" s="1">
        <f t="shared" si="0"/>
        <v>20</v>
      </c>
    </row>
    <row r="20" s="1" customFormat="1" ht="24" customHeight="1" spans="1:5">
      <c r="A20" s="52"/>
      <c r="B20" s="35" t="s">
        <v>211</v>
      </c>
      <c r="C20" s="50"/>
      <c r="D20" s="35"/>
      <c r="E20" s="35"/>
    </row>
    <row r="21" s="1" customFormat="1" ht="24" customHeight="1" spans="1:5">
      <c r="A21" s="52"/>
      <c r="B21" s="49" t="s">
        <v>212</v>
      </c>
      <c r="C21" s="50"/>
      <c r="D21" s="35"/>
      <c r="E21" s="35"/>
    </row>
    <row r="22" s="1" customFormat="1" ht="30" customHeight="1" spans="1:5">
      <c r="A22" s="50" t="s">
        <v>213</v>
      </c>
      <c r="B22" s="35" t="s">
        <v>214</v>
      </c>
      <c r="C22" s="50" t="s">
        <v>215</v>
      </c>
      <c r="D22" s="35" t="s">
        <v>216</v>
      </c>
      <c r="E22" s="35"/>
    </row>
    <row r="23" s="1" customFormat="1" ht="30" customHeight="1" spans="1:5">
      <c r="A23" s="50"/>
      <c r="B23" s="35"/>
      <c r="C23" s="50" t="s">
        <v>217</v>
      </c>
      <c r="D23" s="35" t="s">
        <v>218</v>
      </c>
      <c r="E23" s="35"/>
    </row>
    <row r="24" s="1" customFormat="1" ht="30" customHeight="1" spans="1:5">
      <c r="A24" s="50"/>
      <c r="B24" s="35"/>
      <c r="C24" s="50" t="s">
        <v>219</v>
      </c>
      <c r="D24" s="35" t="s">
        <v>220</v>
      </c>
      <c r="E24" s="35"/>
    </row>
    <row r="25" s="1" customFormat="1" ht="30" customHeight="1" spans="1:5">
      <c r="A25" s="50"/>
      <c r="B25" s="35"/>
      <c r="C25" s="50" t="s">
        <v>221</v>
      </c>
      <c r="D25" s="35" t="s">
        <v>222</v>
      </c>
      <c r="E25" s="35"/>
    </row>
    <row r="26" s="1" customFormat="1" ht="30" customHeight="1" spans="1:5">
      <c r="A26" s="50"/>
      <c r="B26" s="35"/>
      <c r="C26" s="50" t="s">
        <v>223</v>
      </c>
      <c r="D26" s="35" t="s">
        <v>224</v>
      </c>
      <c r="E26" s="35"/>
    </row>
    <row r="27" s="1" customFormat="1" ht="24" customHeight="1" spans="1:5">
      <c r="A27" s="50"/>
      <c r="B27" s="35" t="s">
        <v>225</v>
      </c>
      <c r="C27" s="50" t="s">
        <v>226</v>
      </c>
      <c r="D27" s="56">
        <v>1</v>
      </c>
      <c r="E27" s="35"/>
    </row>
    <row r="28" s="1" customFormat="1" ht="24" customHeight="1" spans="1:5">
      <c r="A28" s="50"/>
      <c r="B28" s="35" t="s">
        <v>227</v>
      </c>
      <c r="C28" s="50" t="s">
        <v>228</v>
      </c>
      <c r="D28" s="56">
        <v>1</v>
      </c>
      <c r="E28" s="35"/>
    </row>
    <row r="29" s="1" customFormat="1" ht="24" customHeight="1" spans="1:5">
      <c r="A29" s="50" t="s">
        <v>229</v>
      </c>
      <c r="B29" s="50" t="s">
        <v>230</v>
      </c>
      <c r="C29" s="50"/>
      <c r="D29" s="35"/>
      <c r="E29" s="35"/>
    </row>
    <row r="30" s="1" customFormat="1" ht="24" customHeight="1" spans="1:5">
      <c r="A30" s="50"/>
      <c r="B30" s="50" t="s">
        <v>231</v>
      </c>
      <c r="C30" s="50" t="s">
        <v>232</v>
      </c>
      <c r="D30" s="35" t="s">
        <v>233</v>
      </c>
      <c r="E30" s="35"/>
    </row>
    <row r="31" s="1" customFormat="1" ht="24" customHeight="1" spans="1:5">
      <c r="A31" s="50"/>
      <c r="B31" s="50" t="s">
        <v>234</v>
      </c>
      <c r="C31" s="50"/>
      <c r="D31" s="35"/>
      <c r="E31" s="35"/>
    </row>
    <row r="32" s="1" customFormat="1" ht="30" customHeight="1" spans="1:5">
      <c r="A32" s="50" t="s">
        <v>235</v>
      </c>
      <c r="B32" s="50" t="s">
        <v>236</v>
      </c>
      <c r="C32" s="50" t="s">
        <v>237</v>
      </c>
      <c r="D32" s="35" t="s">
        <v>238</v>
      </c>
      <c r="E32" s="35"/>
    </row>
  </sheetData>
  <mergeCells count="21">
    <mergeCell ref="A1:E1"/>
    <mergeCell ref="A2:E2"/>
    <mergeCell ref="D3:E3"/>
    <mergeCell ref="A4:B4"/>
    <mergeCell ref="C4:E4"/>
    <mergeCell ref="A5:B5"/>
    <mergeCell ref="C5:E5"/>
    <mergeCell ref="A6:B6"/>
    <mergeCell ref="D6:E6"/>
    <mergeCell ref="D7:E7"/>
    <mergeCell ref="D8:E8"/>
    <mergeCell ref="D9:E9"/>
    <mergeCell ref="A10:B10"/>
    <mergeCell ref="C10:E10"/>
    <mergeCell ref="A11:E11"/>
    <mergeCell ref="A13:A21"/>
    <mergeCell ref="A22:A28"/>
    <mergeCell ref="A29:A31"/>
    <mergeCell ref="B13:B19"/>
    <mergeCell ref="B22:B26"/>
    <mergeCell ref="A7:B9"/>
  </mergeCells>
  <pageMargins left="0.75" right="0.75" top="1" bottom="1" header="0.5" footer="0.5"/>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B3:I29"/>
  <sheetViews>
    <sheetView topLeftCell="A14" workbookViewId="0">
      <selection activeCell="K22" sqref="K22"/>
    </sheetView>
  </sheetViews>
  <sheetFormatPr defaultColWidth="9" defaultRowHeight="25" customHeight="1"/>
  <cols>
    <col min="2" max="2" width="16.375" style="19" customWidth="1"/>
    <col min="3" max="3" width="4.375" customWidth="1"/>
    <col min="4" max="4" width="11.25" customWidth="1"/>
    <col min="5" max="5" width="10.375" customWidth="1"/>
    <col min="6" max="7" width="15.125" customWidth="1"/>
    <col min="8" max="8" width="13.5" customWidth="1"/>
    <col min="9" max="9" width="11.875" customWidth="1"/>
  </cols>
  <sheetData>
    <row r="3" customHeight="1" spans="2:9">
      <c r="B3" s="20" t="s">
        <v>239</v>
      </c>
      <c r="C3" s="21" t="s">
        <v>240</v>
      </c>
      <c r="D3" s="21" t="s">
        <v>241</v>
      </c>
      <c r="E3" s="21" t="s">
        <v>242</v>
      </c>
      <c r="F3" s="22" t="s">
        <v>243</v>
      </c>
      <c r="G3" s="22" t="s">
        <v>244</v>
      </c>
      <c r="H3" s="21" t="s">
        <v>245</v>
      </c>
      <c r="I3" s="21" t="s">
        <v>246</v>
      </c>
    </row>
    <row r="4" customHeight="1" spans="2:9">
      <c r="B4" s="23" t="s">
        <v>247</v>
      </c>
      <c r="C4" s="24">
        <v>2740</v>
      </c>
      <c r="D4" s="25">
        <v>90</v>
      </c>
      <c r="E4" s="25">
        <f>C4*D4*6</f>
        <v>1479600</v>
      </c>
      <c r="F4" s="26"/>
      <c r="G4" s="26"/>
      <c r="H4" s="25"/>
      <c r="I4" s="25"/>
    </row>
    <row r="5" customHeight="1" spans="2:9">
      <c r="B5" s="23" t="s">
        <v>248</v>
      </c>
      <c r="C5" s="24">
        <v>358</v>
      </c>
      <c r="D5" s="25">
        <v>90</v>
      </c>
      <c r="E5" s="25">
        <f t="shared" ref="E5:E12" si="0">C5*D5*6</f>
        <v>193320</v>
      </c>
      <c r="F5" s="26"/>
      <c r="G5" s="26"/>
      <c r="H5" s="25"/>
      <c r="I5" s="25"/>
    </row>
    <row r="6" customHeight="1" spans="2:9">
      <c r="B6" s="23" t="s">
        <v>249</v>
      </c>
      <c r="C6" s="24">
        <v>294</v>
      </c>
      <c r="D6" s="25">
        <v>90</v>
      </c>
      <c r="E6" s="25">
        <f t="shared" si="0"/>
        <v>158760</v>
      </c>
      <c r="F6" s="26"/>
      <c r="G6" s="26"/>
      <c r="H6" s="25"/>
      <c r="I6" s="25"/>
    </row>
    <row r="7" customHeight="1" spans="2:9">
      <c r="B7" s="23" t="s">
        <v>250</v>
      </c>
      <c r="C7" s="24">
        <v>139</v>
      </c>
      <c r="D7" s="25">
        <v>90</v>
      </c>
      <c r="E7" s="25">
        <f t="shared" si="0"/>
        <v>75060</v>
      </c>
      <c r="F7" s="26"/>
      <c r="G7" s="26"/>
      <c r="H7" s="25"/>
      <c r="I7" s="25"/>
    </row>
    <row r="8" customHeight="1" spans="2:9">
      <c r="B8" s="23" t="s">
        <v>251</v>
      </c>
      <c r="C8" s="24">
        <v>27</v>
      </c>
      <c r="D8" s="25">
        <f>350*3</f>
        <v>1050</v>
      </c>
      <c r="E8" s="25">
        <f t="shared" si="0"/>
        <v>170100</v>
      </c>
      <c r="F8" s="25"/>
      <c r="G8" s="25"/>
      <c r="H8" s="25"/>
      <c r="I8" s="25"/>
    </row>
    <row r="9" customHeight="1" spans="2:9">
      <c r="B9" s="23" t="s">
        <v>252</v>
      </c>
      <c r="C9" s="24">
        <v>72</v>
      </c>
      <c r="D9" s="25">
        <f>450*3</f>
        <v>1350</v>
      </c>
      <c r="E9" s="25">
        <f t="shared" si="0"/>
        <v>583200</v>
      </c>
      <c r="F9" s="25"/>
      <c r="G9" s="25"/>
      <c r="H9" s="25"/>
      <c r="I9" s="25"/>
    </row>
    <row r="10" customHeight="1" spans="2:9">
      <c r="B10" s="23" t="s">
        <v>253</v>
      </c>
      <c r="C10" s="24"/>
      <c r="D10" s="25"/>
      <c r="E10" s="25"/>
      <c r="F10" s="25"/>
      <c r="G10" s="25"/>
      <c r="H10" s="25"/>
      <c r="I10" s="25"/>
    </row>
    <row r="11" customHeight="1" spans="2:9">
      <c r="B11" s="23" t="s">
        <v>254</v>
      </c>
      <c r="C11" s="24">
        <v>1</v>
      </c>
      <c r="D11" s="25">
        <f>300*3</f>
        <v>900</v>
      </c>
      <c r="E11" s="25">
        <f t="shared" si="0"/>
        <v>5400</v>
      </c>
      <c r="F11" s="25"/>
      <c r="G11" s="25"/>
      <c r="H11" s="25"/>
      <c r="I11" s="25"/>
    </row>
    <row r="12" customHeight="1" spans="2:9">
      <c r="B12" s="23" t="s">
        <v>255</v>
      </c>
      <c r="C12" s="24">
        <v>8</v>
      </c>
      <c r="D12" s="25">
        <f>200*3</f>
        <v>600</v>
      </c>
      <c r="E12" s="25">
        <f t="shared" si="0"/>
        <v>28800</v>
      </c>
      <c r="F12" s="25"/>
      <c r="G12" s="25"/>
      <c r="H12" s="25"/>
      <c r="I12" s="25"/>
    </row>
    <row r="13" customHeight="1" spans="2:9">
      <c r="B13" s="27" t="s">
        <v>256</v>
      </c>
      <c r="C13" s="24">
        <v>2371</v>
      </c>
      <c r="D13" s="28"/>
      <c r="E13" s="25">
        <f>SUM(E4:E12)</f>
        <v>2694240</v>
      </c>
      <c r="F13" s="25"/>
      <c r="G13" s="25"/>
      <c r="H13" s="25"/>
      <c r="I13" s="25"/>
    </row>
    <row r="17" customHeight="1" spans="2:8">
      <c r="B17" s="20" t="s">
        <v>239</v>
      </c>
      <c r="C17" s="21" t="s">
        <v>240</v>
      </c>
      <c r="D17" s="21" t="s">
        <v>241</v>
      </c>
      <c r="E17" s="21" t="s">
        <v>242</v>
      </c>
      <c r="F17" s="21" t="s">
        <v>257</v>
      </c>
      <c r="G17" s="21" t="s">
        <v>244</v>
      </c>
      <c r="H17" s="21" t="s">
        <v>246</v>
      </c>
    </row>
    <row r="18" customHeight="1" spans="2:8">
      <c r="B18" s="23" t="s">
        <v>247</v>
      </c>
      <c r="C18" s="24">
        <v>2740</v>
      </c>
      <c r="D18" s="25">
        <v>90</v>
      </c>
      <c r="E18" s="25">
        <f t="shared" ref="E18:E23" si="1">C18*D18*6</f>
        <v>1479600</v>
      </c>
      <c r="F18" s="25">
        <v>1368000</v>
      </c>
      <c r="G18" s="25">
        <v>111600</v>
      </c>
      <c r="H18" s="25"/>
    </row>
    <row r="19" customHeight="1" spans="2:8">
      <c r="B19" s="23" t="s">
        <v>248</v>
      </c>
      <c r="C19" s="24">
        <v>362</v>
      </c>
      <c r="D19" s="25">
        <v>90</v>
      </c>
      <c r="E19" s="25">
        <f t="shared" si="1"/>
        <v>195480</v>
      </c>
      <c r="F19" s="25"/>
      <c r="G19" s="25"/>
      <c r="H19" s="25"/>
    </row>
    <row r="20" customHeight="1" spans="2:8">
      <c r="B20" s="23" t="s">
        <v>249</v>
      </c>
      <c r="C20" s="24">
        <v>294</v>
      </c>
      <c r="D20" s="25">
        <v>90</v>
      </c>
      <c r="E20" s="25">
        <f t="shared" si="1"/>
        <v>158760</v>
      </c>
      <c r="F20" s="25"/>
      <c r="G20" s="25">
        <f>158760+78000</f>
        <v>236760</v>
      </c>
      <c r="H20" s="25">
        <v>117480</v>
      </c>
    </row>
    <row r="21" customHeight="1" spans="2:8">
      <c r="B21" s="23" t="s">
        <v>250</v>
      </c>
      <c r="C21" s="24">
        <v>141</v>
      </c>
      <c r="D21" s="25">
        <v>90</v>
      </c>
      <c r="E21" s="25">
        <f t="shared" si="1"/>
        <v>76140</v>
      </c>
      <c r="F21" s="25"/>
      <c r="G21" s="25"/>
      <c r="H21" s="25">
        <v>76140</v>
      </c>
    </row>
    <row r="22" customHeight="1" spans="2:8">
      <c r="B22" s="23" t="s">
        <v>251</v>
      </c>
      <c r="C22" s="24">
        <v>27</v>
      </c>
      <c r="D22" s="25">
        <f>460*3</f>
        <v>1380</v>
      </c>
      <c r="E22" s="25">
        <f t="shared" si="1"/>
        <v>223560</v>
      </c>
      <c r="F22" s="29">
        <f>94000+274000</f>
        <v>368000</v>
      </c>
      <c r="G22" s="29">
        <f>193000</f>
        <v>193000</v>
      </c>
      <c r="H22" s="29">
        <f>471660</f>
        <v>471660</v>
      </c>
    </row>
    <row r="23" customHeight="1" spans="2:8">
      <c r="B23" s="23" t="s">
        <v>252</v>
      </c>
      <c r="C23" s="24">
        <v>72</v>
      </c>
      <c r="D23" s="25">
        <f>590*3</f>
        <v>1770</v>
      </c>
      <c r="E23" s="25">
        <f t="shared" si="1"/>
        <v>764640</v>
      </c>
      <c r="F23" s="29"/>
      <c r="G23" s="29"/>
      <c r="H23" s="29"/>
    </row>
    <row r="24" customHeight="1" spans="2:8">
      <c r="B24" s="23" t="s">
        <v>253</v>
      </c>
      <c r="C24" s="24"/>
      <c r="D24" s="25"/>
      <c r="E24" s="25"/>
      <c r="F24" s="29"/>
      <c r="G24" s="29"/>
      <c r="H24" s="29"/>
    </row>
    <row r="25" customHeight="1" spans="2:8">
      <c r="B25" s="23" t="s">
        <v>254</v>
      </c>
      <c r="C25" s="24">
        <v>1</v>
      </c>
      <c r="D25" s="25">
        <f>390*3</f>
        <v>1170</v>
      </c>
      <c r="E25" s="25">
        <f>C25*D25*6</f>
        <v>7020</v>
      </c>
      <c r="F25" s="29"/>
      <c r="G25" s="29"/>
      <c r="H25" s="29"/>
    </row>
    <row r="26" customHeight="1" spans="2:8">
      <c r="B26" s="23" t="s">
        <v>255</v>
      </c>
      <c r="C26" s="24">
        <v>8</v>
      </c>
      <c r="D26" s="25">
        <f>260*3</f>
        <v>780</v>
      </c>
      <c r="E26" s="25">
        <f>C26*D26*6</f>
        <v>37440</v>
      </c>
      <c r="F26" s="25"/>
      <c r="G26" s="25"/>
      <c r="H26" s="25"/>
    </row>
    <row r="27" customHeight="1" spans="2:8">
      <c r="B27" s="27" t="s">
        <v>256</v>
      </c>
      <c r="C27" s="24">
        <v>2371</v>
      </c>
      <c r="D27" s="28"/>
      <c r="E27" s="25">
        <f>SUM(E18:E26)</f>
        <v>2942640</v>
      </c>
      <c r="F27" s="25">
        <f>SUM(F18:F26)</f>
        <v>1736000</v>
      </c>
      <c r="G27" s="25">
        <f>SUM(G18:G26)</f>
        <v>541360</v>
      </c>
      <c r="H27" s="25">
        <f>SUM(H18:H26)</f>
        <v>665280</v>
      </c>
    </row>
    <row r="29" customHeight="1" spans="6:8">
      <c r="F29" s="30"/>
      <c r="G29" s="30"/>
      <c r="H29" s="30"/>
    </row>
  </sheetData>
  <mergeCells count="3">
    <mergeCell ref="F22:F26"/>
    <mergeCell ref="G22:G26"/>
    <mergeCell ref="H22:H26"/>
  </mergeCells>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1"/>
  <sheetViews>
    <sheetView workbookViewId="0">
      <selection activeCell="K29" sqref="K29"/>
    </sheetView>
  </sheetViews>
  <sheetFormatPr defaultColWidth="9" defaultRowHeight="13.5" outlineLevelCol="7"/>
  <cols>
    <col min="1" max="1" width="10.0583333333333" style="2" customWidth="1"/>
    <col min="2" max="2" width="4.75" style="2" customWidth="1"/>
    <col min="3" max="3" width="14.125" style="2" customWidth="1"/>
    <col min="4" max="4" width="5.575" style="2" customWidth="1"/>
    <col min="5" max="5" width="23.125" style="2" customWidth="1"/>
    <col min="6" max="6" width="6.375" style="2" customWidth="1"/>
    <col min="7" max="7" width="9.66666666666667" style="1" customWidth="1"/>
    <col min="8" max="8" width="9.66666666666667" style="1" hidden="1" customWidth="1"/>
    <col min="9" max="9" width="12.625" style="1"/>
    <col min="10" max="16384" width="9" style="1"/>
  </cols>
  <sheetData>
    <row r="1" s="1" customFormat="1" ht="18" customHeight="1" spans="1:8">
      <c r="A1" s="3" t="s">
        <v>2</v>
      </c>
      <c r="B1" s="3" t="s">
        <v>3</v>
      </c>
      <c r="C1" s="3" t="s">
        <v>4</v>
      </c>
      <c r="D1" s="3" t="s">
        <v>3</v>
      </c>
      <c r="E1" s="3" t="s">
        <v>5</v>
      </c>
      <c r="F1" s="3" t="s">
        <v>3</v>
      </c>
      <c r="G1" s="3" t="s">
        <v>10</v>
      </c>
      <c r="H1" s="4"/>
    </row>
    <row r="2" s="1" customFormat="1" ht="17" customHeight="1" spans="1:8">
      <c r="A2" s="5" t="s">
        <v>11</v>
      </c>
      <c r="B2" s="5">
        <v>15</v>
      </c>
      <c r="C2" s="5" t="s">
        <v>12</v>
      </c>
      <c r="D2" s="5">
        <v>5</v>
      </c>
      <c r="E2" s="5" t="s">
        <v>13</v>
      </c>
      <c r="F2" s="5">
        <v>2</v>
      </c>
      <c r="G2" s="5">
        <v>2</v>
      </c>
      <c r="H2" s="6">
        <f>G2-F2</f>
        <v>0</v>
      </c>
    </row>
    <row r="3" s="1" customFormat="1" ht="17" customHeight="1" spans="1:8">
      <c r="A3" s="5"/>
      <c r="B3" s="5"/>
      <c r="C3" s="5"/>
      <c r="D3" s="5"/>
      <c r="E3" s="5" t="s">
        <v>26</v>
      </c>
      <c r="F3" s="5">
        <v>3</v>
      </c>
      <c r="G3" s="5">
        <v>3</v>
      </c>
      <c r="H3" s="6">
        <f>F3-G3</f>
        <v>0</v>
      </c>
    </row>
    <row r="4" s="1" customFormat="1" ht="17" customHeight="1" spans="1:8">
      <c r="A4" s="5"/>
      <c r="B4" s="5"/>
      <c r="C4" s="5" t="s">
        <v>35</v>
      </c>
      <c r="D4" s="5">
        <v>6</v>
      </c>
      <c r="E4" s="5" t="s">
        <v>36</v>
      </c>
      <c r="F4" s="5">
        <v>3</v>
      </c>
      <c r="G4" s="5">
        <v>3</v>
      </c>
      <c r="H4" s="6">
        <f>F4-G4</f>
        <v>0</v>
      </c>
    </row>
    <row r="5" s="1" customFormat="1" ht="17" customHeight="1" spans="1:8">
      <c r="A5" s="5"/>
      <c r="B5" s="5"/>
      <c r="C5" s="5"/>
      <c r="D5" s="5"/>
      <c r="E5" s="5" t="s">
        <v>46</v>
      </c>
      <c r="F5" s="5">
        <v>3</v>
      </c>
      <c r="G5" s="5">
        <v>3</v>
      </c>
      <c r="H5" s="7">
        <f>G5-F5</f>
        <v>0</v>
      </c>
    </row>
    <row r="6" s="1" customFormat="1" ht="17" customHeight="1" spans="1:8">
      <c r="A6" s="5"/>
      <c r="B6" s="5"/>
      <c r="C6" s="5" t="s">
        <v>54</v>
      </c>
      <c r="D6" s="5">
        <v>4</v>
      </c>
      <c r="E6" s="5" t="s">
        <v>55</v>
      </c>
      <c r="F6" s="5">
        <v>2</v>
      </c>
      <c r="G6" s="5">
        <v>2</v>
      </c>
      <c r="H6" s="6">
        <f>G6-F6</f>
        <v>0</v>
      </c>
    </row>
    <row r="7" s="1" customFormat="1" ht="17" customHeight="1" spans="1:8">
      <c r="A7" s="5"/>
      <c r="B7" s="5"/>
      <c r="C7" s="5"/>
      <c r="D7" s="5"/>
      <c r="E7" s="5" t="s">
        <v>63</v>
      </c>
      <c r="F7" s="5">
        <v>2</v>
      </c>
      <c r="G7" s="5">
        <v>2</v>
      </c>
      <c r="H7" s="6">
        <f>G7-F7</f>
        <v>0</v>
      </c>
    </row>
    <row r="8" s="1" customFormat="1" ht="17" customHeight="1" spans="1:8">
      <c r="A8" s="8" t="s">
        <v>70</v>
      </c>
      <c r="B8" s="8">
        <v>25</v>
      </c>
      <c r="C8" s="5" t="s">
        <v>71</v>
      </c>
      <c r="D8" s="5">
        <v>15</v>
      </c>
      <c r="E8" s="5" t="s">
        <v>72</v>
      </c>
      <c r="F8" s="5">
        <v>5</v>
      </c>
      <c r="G8" s="5">
        <v>0</v>
      </c>
      <c r="H8" s="7">
        <f>G8-F8</f>
        <v>-5</v>
      </c>
    </row>
    <row r="9" s="1" customFormat="1" ht="17" customHeight="1" spans="1:8">
      <c r="A9" s="9"/>
      <c r="B9" s="9"/>
      <c r="C9" s="5"/>
      <c r="D9" s="5"/>
      <c r="E9" s="5" t="s">
        <v>79</v>
      </c>
      <c r="F9" s="5">
        <v>5</v>
      </c>
      <c r="G9" s="5">
        <v>5</v>
      </c>
      <c r="H9" s="7">
        <f>G9-F9</f>
        <v>0</v>
      </c>
    </row>
    <row r="10" s="1" customFormat="1" ht="17" customHeight="1" spans="1:8">
      <c r="A10" s="9"/>
      <c r="B10" s="9"/>
      <c r="C10" s="5"/>
      <c r="D10" s="5"/>
      <c r="E10" s="5" t="s">
        <v>85</v>
      </c>
      <c r="F10" s="5">
        <v>5</v>
      </c>
      <c r="G10" s="5">
        <v>5</v>
      </c>
      <c r="H10" s="6">
        <f>G10-F10</f>
        <v>0</v>
      </c>
    </row>
    <row r="11" s="1" customFormat="1" ht="17" customHeight="1" spans="1:8">
      <c r="A11" s="9"/>
      <c r="B11" s="9"/>
      <c r="C11" s="8" t="s">
        <v>92</v>
      </c>
      <c r="D11" s="8">
        <v>10</v>
      </c>
      <c r="E11" s="5" t="s">
        <v>93</v>
      </c>
      <c r="F11" s="5">
        <v>2</v>
      </c>
      <c r="G11" s="5">
        <v>2</v>
      </c>
      <c r="H11" s="6">
        <f>G11-F11</f>
        <v>0</v>
      </c>
    </row>
    <row r="12" s="1" customFormat="1" ht="17" customHeight="1" spans="1:8">
      <c r="A12" s="9"/>
      <c r="B12" s="9"/>
      <c r="C12" s="9"/>
      <c r="D12" s="9"/>
      <c r="E12" s="8" t="s">
        <v>99</v>
      </c>
      <c r="F12" s="8">
        <v>8</v>
      </c>
      <c r="G12" s="5">
        <v>4</v>
      </c>
      <c r="H12" s="10">
        <f>G12-F12</f>
        <v>-4</v>
      </c>
    </row>
    <row r="13" s="1" customFormat="1" ht="17" customHeight="1" spans="1:8">
      <c r="A13" s="5" t="s">
        <v>108</v>
      </c>
      <c r="B13" s="5">
        <v>35</v>
      </c>
      <c r="C13" s="11" t="s">
        <v>109</v>
      </c>
      <c r="D13" s="11">
        <v>15</v>
      </c>
      <c r="E13" s="8" t="s">
        <v>110</v>
      </c>
      <c r="F13" s="5">
        <v>2.2</v>
      </c>
      <c r="G13" s="5">
        <v>1.1</v>
      </c>
      <c r="H13" s="10">
        <f t="shared" ref="H13:H18" si="0">G13-F13</f>
        <v>-1.1</v>
      </c>
    </row>
    <row r="14" s="1" customFormat="1" ht="17" customHeight="1" spans="1:8">
      <c r="A14" s="5"/>
      <c r="B14" s="5"/>
      <c r="C14" s="12"/>
      <c r="D14" s="12"/>
      <c r="E14" s="8" t="s">
        <v>115</v>
      </c>
      <c r="F14" s="5">
        <v>2.2</v>
      </c>
      <c r="G14" s="5">
        <v>1.1</v>
      </c>
      <c r="H14" s="10">
        <f t="shared" si="0"/>
        <v>-1.1</v>
      </c>
    </row>
    <row r="15" s="1" customFormat="1" ht="17" customHeight="1" spans="1:8">
      <c r="A15" s="5"/>
      <c r="B15" s="5"/>
      <c r="C15" s="12"/>
      <c r="D15" s="12"/>
      <c r="E15" s="8" t="s">
        <v>119</v>
      </c>
      <c r="F15" s="5">
        <v>2.2</v>
      </c>
      <c r="G15" s="5">
        <v>1.1</v>
      </c>
      <c r="H15" s="10">
        <f t="shared" si="0"/>
        <v>-1.1</v>
      </c>
    </row>
    <row r="16" s="1" customFormat="1" ht="17" customHeight="1" spans="1:8">
      <c r="A16" s="5"/>
      <c r="B16" s="5"/>
      <c r="C16" s="12"/>
      <c r="D16" s="12"/>
      <c r="E16" s="8" t="s">
        <v>123</v>
      </c>
      <c r="F16" s="5">
        <v>2.2</v>
      </c>
      <c r="G16" s="5">
        <v>1.1</v>
      </c>
      <c r="H16" s="10">
        <f t="shared" si="0"/>
        <v>-1.1</v>
      </c>
    </row>
    <row r="17" s="1" customFormat="1" ht="17" customHeight="1" spans="1:8">
      <c r="A17" s="5"/>
      <c r="B17" s="5"/>
      <c r="C17" s="12"/>
      <c r="D17" s="12"/>
      <c r="E17" s="8" t="s">
        <v>127</v>
      </c>
      <c r="F17" s="5">
        <v>2.2</v>
      </c>
      <c r="G17" s="5">
        <v>1.1</v>
      </c>
      <c r="H17" s="10">
        <f t="shared" si="0"/>
        <v>-1.1</v>
      </c>
    </row>
    <row r="18" s="1" customFormat="1" ht="17" customHeight="1" spans="1:8">
      <c r="A18" s="5"/>
      <c r="B18" s="5"/>
      <c r="C18" s="12"/>
      <c r="D18" s="12"/>
      <c r="E18" s="8" t="s">
        <v>131</v>
      </c>
      <c r="F18" s="5">
        <v>2.2</v>
      </c>
      <c r="G18" s="5">
        <v>1.1</v>
      </c>
      <c r="H18" s="10">
        <f t="shared" si="0"/>
        <v>-1.1</v>
      </c>
    </row>
    <row r="19" s="1" customFormat="1" ht="17" customHeight="1" spans="1:8">
      <c r="A19" s="5"/>
      <c r="B19" s="5"/>
      <c r="C19" s="12"/>
      <c r="D19" s="12"/>
      <c r="E19" s="8" t="s">
        <v>135</v>
      </c>
      <c r="F19" s="5">
        <v>1.8</v>
      </c>
      <c r="G19" s="5">
        <v>0</v>
      </c>
      <c r="H19" s="10"/>
    </row>
    <row r="20" s="1" customFormat="1" ht="17" customHeight="1" spans="1:8">
      <c r="A20" s="5"/>
      <c r="B20" s="5"/>
      <c r="C20" s="8" t="s">
        <v>139</v>
      </c>
      <c r="D20" s="8">
        <v>15</v>
      </c>
      <c r="E20" s="8" t="s">
        <v>140</v>
      </c>
      <c r="F20" s="5">
        <v>8</v>
      </c>
      <c r="G20" s="5">
        <v>4</v>
      </c>
      <c r="H20" s="10">
        <f t="shared" ref="H20:H26" si="1">G20-F20</f>
        <v>-4</v>
      </c>
    </row>
    <row r="21" s="1" customFormat="1" ht="17" customHeight="1" spans="1:8">
      <c r="A21" s="5"/>
      <c r="B21" s="5"/>
      <c r="C21" s="9"/>
      <c r="D21" s="9"/>
      <c r="E21" s="8" t="s">
        <v>145</v>
      </c>
      <c r="F21" s="5">
        <v>7</v>
      </c>
      <c r="G21" s="5">
        <v>7</v>
      </c>
      <c r="H21" s="10">
        <f t="shared" si="1"/>
        <v>0</v>
      </c>
    </row>
    <row r="22" s="1" customFormat="1" ht="17" customHeight="1" spans="1:8">
      <c r="A22" s="5"/>
      <c r="B22" s="5"/>
      <c r="C22" s="8" t="s">
        <v>149</v>
      </c>
      <c r="D22" s="8">
        <v>3</v>
      </c>
      <c r="E22" s="5" t="s">
        <v>150</v>
      </c>
      <c r="F22" s="5">
        <v>3</v>
      </c>
      <c r="G22" s="5">
        <v>1.5</v>
      </c>
      <c r="H22" s="10">
        <f t="shared" si="1"/>
        <v>-1.5</v>
      </c>
    </row>
    <row r="23" customFormat="1" ht="17" customHeight="1" spans="1:8">
      <c r="A23" s="5"/>
      <c r="B23" s="5"/>
      <c r="C23" s="5" t="s">
        <v>155</v>
      </c>
      <c r="D23" s="5">
        <v>2</v>
      </c>
      <c r="E23" s="5" t="s">
        <v>156</v>
      </c>
      <c r="F23" s="13">
        <v>2</v>
      </c>
      <c r="G23" s="5">
        <v>2</v>
      </c>
      <c r="H23" s="10">
        <f t="shared" si="1"/>
        <v>0</v>
      </c>
    </row>
    <row r="24" s="1" customFormat="1" ht="17" customHeight="1" spans="1:8">
      <c r="A24" s="8" t="s">
        <v>160</v>
      </c>
      <c r="B24" s="8">
        <v>25</v>
      </c>
      <c r="C24" s="5" t="s">
        <v>161</v>
      </c>
      <c r="D24" s="5">
        <v>9</v>
      </c>
      <c r="E24" s="5" t="s">
        <v>162</v>
      </c>
      <c r="F24" s="5">
        <f>D24</f>
        <v>9</v>
      </c>
      <c r="G24" s="5">
        <v>9</v>
      </c>
      <c r="H24" s="10">
        <f t="shared" si="1"/>
        <v>0</v>
      </c>
    </row>
    <row r="25" s="1" customFormat="1" ht="17" customHeight="1" spans="1:8">
      <c r="A25" s="9"/>
      <c r="B25" s="9"/>
      <c r="C25" s="14" t="s">
        <v>167</v>
      </c>
      <c r="D25" s="5">
        <v>8</v>
      </c>
      <c r="E25" s="5" t="s">
        <v>168</v>
      </c>
      <c r="F25" s="5">
        <v>8</v>
      </c>
      <c r="G25" s="5">
        <v>8</v>
      </c>
      <c r="H25" s="10">
        <f t="shared" si="1"/>
        <v>0</v>
      </c>
    </row>
    <row r="26" s="1" customFormat="1" ht="17" customHeight="1" spans="1:8">
      <c r="A26" s="15"/>
      <c r="B26" s="15"/>
      <c r="C26" s="5" t="s">
        <v>172</v>
      </c>
      <c r="D26" s="5">
        <v>8</v>
      </c>
      <c r="E26" s="5" t="s">
        <v>173</v>
      </c>
      <c r="F26" s="5">
        <f>D26</f>
        <v>8</v>
      </c>
      <c r="G26" s="5">
        <v>7</v>
      </c>
      <c r="H26" s="10">
        <f t="shared" si="1"/>
        <v>-1</v>
      </c>
    </row>
    <row r="27" s="1" customFormat="1" ht="18" customHeight="1" spans="1:8">
      <c r="A27" s="16" t="s">
        <v>177</v>
      </c>
      <c r="B27" s="5">
        <f>SUM(B2:B26)</f>
        <v>100</v>
      </c>
      <c r="C27" s="16"/>
      <c r="D27" s="5">
        <f>SUM(D2:D26)</f>
        <v>100</v>
      </c>
      <c r="E27" s="16"/>
      <c r="F27" s="5">
        <f>SUM(F2:F26)</f>
        <v>100</v>
      </c>
      <c r="G27" s="5">
        <f>SUM(G2:G26)</f>
        <v>76.1</v>
      </c>
      <c r="H27" s="16">
        <f>SUM(H2:H26)</f>
        <v>-22.1</v>
      </c>
    </row>
    <row r="28" s="1" customFormat="1" spans="1:6">
      <c r="A28" s="2"/>
      <c r="B28" s="2"/>
      <c r="C28" s="2"/>
      <c r="D28" s="2"/>
      <c r="E28" s="2"/>
      <c r="F28" s="2"/>
    </row>
    <row r="29" s="1" customFormat="1" spans="1:6">
      <c r="A29" s="2"/>
      <c r="B29" s="2"/>
      <c r="C29" s="2"/>
      <c r="D29" s="2"/>
      <c r="E29" s="2"/>
      <c r="F29" s="2"/>
    </row>
    <row r="30" s="1" customFormat="1" spans="1:6">
      <c r="A30" s="2"/>
      <c r="B30" s="2"/>
      <c r="C30" s="2"/>
      <c r="D30" s="2"/>
      <c r="E30" s="2"/>
      <c r="F30" s="2"/>
    </row>
    <row r="31" s="1" customFormat="1" ht="36" hidden="1" customHeight="1" spans="1:8">
      <c r="A31" s="2"/>
      <c r="B31" s="2"/>
      <c r="C31" s="17" t="s">
        <v>178</v>
      </c>
      <c r="D31" s="18"/>
      <c r="E31" s="17"/>
      <c r="F31" s="17"/>
      <c r="G31" s="17"/>
      <c r="H31" s="17"/>
    </row>
  </sheetData>
  <mergeCells count="23">
    <mergeCell ref="C31:G31"/>
    <mergeCell ref="A2:A7"/>
    <mergeCell ref="A8:A12"/>
    <mergeCell ref="A13:A23"/>
    <mergeCell ref="A24:A26"/>
    <mergeCell ref="B2:B7"/>
    <mergeCell ref="B8:B12"/>
    <mergeCell ref="B13:B23"/>
    <mergeCell ref="B24:B26"/>
    <mergeCell ref="C2:C3"/>
    <mergeCell ref="C4:C5"/>
    <mergeCell ref="C6:C7"/>
    <mergeCell ref="C8:C10"/>
    <mergeCell ref="C11:C12"/>
    <mergeCell ref="C13:C19"/>
    <mergeCell ref="C20:C21"/>
    <mergeCell ref="D2:D3"/>
    <mergeCell ref="D4:D5"/>
    <mergeCell ref="D6:D7"/>
    <mergeCell ref="D8:D10"/>
    <mergeCell ref="D11:D12"/>
    <mergeCell ref="D13:D19"/>
    <mergeCell ref="D20:D21"/>
  </mergeCell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4</vt:i4>
      </vt:variant>
    </vt:vector>
  </HeadingPairs>
  <TitlesOfParts>
    <vt:vector size="4" baseType="lpstr">
      <vt:lpstr>绩效得分表</vt:lpstr>
      <vt:lpstr>目标表</vt:lpstr>
      <vt:lpstr>Sheet2</vt:lpstr>
      <vt:lpstr>简表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开心就好</cp:lastModifiedBy>
  <dcterms:created xsi:type="dcterms:W3CDTF">2022-07-14T08:36:00Z</dcterms:created>
  <dcterms:modified xsi:type="dcterms:W3CDTF">2023-10-31T03:17:53Z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65B0C144741D425498B08149C6C6D06A_13</vt:lpwstr>
  </property>
  <property fmtid="{D5CDD505-2E9C-101B-9397-08002B2CF9AE}" pid="3" name="KSOProductBuildVer">
    <vt:lpwstr>2052-12.1.0.15712</vt:lpwstr>
  </property>
</Properties>
</file>